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4 год\Галкин\Отчет Минпром и Комитет\Минпром\Год\"/>
    </mc:Choice>
  </mc:AlternateContent>
  <xr:revisionPtr revIDLastSave="0" documentId="13_ncr:1_{F1B7BD6C-D49B-4194-8FF8-AA8331A64A5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Отчет 9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'Отчет 9'!$A$20:$E$366</definedName>
    <definedName name="_xlnm.Print_Titles" localSheetId="1">'Отчет 9'!$17:$19</definedName>
  </definedNames>
  <calcPr calcId="181029"/>
</workbook>
</file>

<file path=xl/calcChain.xml><?xml version="1.0" encoding="utf-8"?>
<calcChain xmlns="http://schemas.openxmlformats.org/spreadsheetml/2006/main">
  <c r="E347" i="22" l="1"/>
  <c r="J384" i="22" l="1"/>
  <c r="I384" i="22"/>
  <c r="G183" i="22" l="1"/>
  <c r="J381" i="22" l="1"/>
  <c r="I381" i="22"/>
  <c r="J373" i="22" l="1"/>
  <c r="I373" i="22"/>
  <c r="F183" i="22" l="1"/>
  <c r="I213" i="22" l="1"/>
  <c r="J209" i="22"/>
  <c r="I198" i="22"/>
  <c r="J182" i="22"/>
  <c r="J192" i="22"/>
  <c r="I199" i="22"/>
  <c r="I173" i="22"/>
  <c r="C3" i="23"/>
  <c r="D3" i="23"/>
  <c r="C4" i="23"/>
  <c r="D4" i="23"/>
  <c r="E4" i="23"/>
  <c r="E5" i="23" s="1"/>
  <c r="F4" i="23"/>
  <c r="F5" i="23" s="1"/>
  <c r="G4" i="23"/>
  <c r="G5" i="23" s="1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J199" i="22"/>
  <c r="I202" i="22"/>
  <c r="I211" i="22"/>
  <c r="J211" i="22"/>
  <c r="I221" i="22"/>
  <c r="J221" i="22"/>
  <c r="J222" i="22"/>
  <c r="I223" i="22"/>
  <c r="J223" i="22"/>
  <c r="I234" i="22"/>
  <c r="I235" i="22"/>
  <c r="J235" i="22"/>
  <c r="I338" i="22"/>
  <c r="J338" i="22"/>
  <c r="I342" i="22"/>
  <c r="J342" i="22"/>
  <c r="I343" i="22"/>
  <c r="J343" i="22"/>
  <c r="I347" i="22"/>
  <c r="J347" i="22"/>
  <c r="D348" i="22"/>
  <c r="I365" i="22"/>
  <c r="J365" i="22"/>
  <c r="J372" i="22"/>
  <c r="I372" i="22"/>
  <c r="I396" i="22"/>
  <c r="J396" i="22"/>
  <c r="I403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D265" i="6"/>
  <c r="D274" i="6" s="1"/>
  <c r="G274" i="6" s="1"/>
  <c r="E265" i="6"/>
  <c r="E275" i="6" s="1"/>
  <c r="F265" i="6"/>
  <c r="C266" i="6"/>
  <c r="D266" i="6"/>
  <c r="D270" i="6" s="1"/>
  <c r="E266" i="6"/>
  <c r="F266" i="6"/>
  <c r="C267" i="6"/>
  <c r="D267" i="6"/>
  <c r="E267" i="6"/>
  <c r="F267" i="6"/>
  <c r="C268" i="6"/>
  <c r="D268" i="6"/>
  <c r="E268" i="6"/>
  <c r="F268" i="6"/>
  <c r="C269" i="6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I210" i="22"/>
  <c r="J210" i="22"/>
  <c r="I222" i="22"/>
  <c r="I200" i="22"/>
  <c r="J234" i="22"/>
  <c r="J198" i="22"/>
  <c r="I379" i="22"/>
  <c r="I182" i="22"/>
  <c r="E9" i="23"/>
  <c r="E10" i="23" s="1"/>
  <c r="I192" i="22"/>
  <c r="I193" i="22"/>
  <c r="J193" i="22"/>
  <c r="F166" i="22" l="1"/>
  <c r="H27" i="22"/>
  <c r="G35" i="22"/>
  <c r="G27" i="22"/>
  <c r="G29" i="22"/>
  <c r="I201" i="22"/>
  <c r="C242" i="6"/>
  <c r="E270" i="6"/>
  <c r="C248" i="6"/>
  <c r="C277" i="6" s="1"/>
  <c r="F271" i="6"/>
  <c r="C251" i="6"/>
  <c r="C271" i="6"/>
  <c r="J173" i="22"/>
  <c r="D10" i="23"/>
  <c r="C5" i="23"/>
  <c r="D236" i="6"/>
  <c r="D259" i="6" s="1"/>
  <c r="E248" i="6"/>
  <c r="E277" i="6" s="1"/>
  <c r="F249" i="6"/>
  <c r="E276" i="6"/>
  <c r="E278" i="6"/>
  <c r="C10" i="23"/>
  <c r="D5" i="23"/>
  <c r="F278" i="6"/>
  <c r="D276" i="6"/>
  <c r="F223" i="6"/>
  <c r="G200" i="6"/>
  <c r="E239" i="6"/>
  <c r="E215" i="6" s="1"/>
  <c r="C253" i="6"/>
  <c r="E242" i="6"/>
  <c r="E243" i="6" s="1"/>
  <c r="D248" i="6"/>
  <c r="D277" i="6" s="1"/>
  <c r="C249" i="6"/>
  <c r="D278" i="6"/>
  <c r="G196" i="6"/>
  <c r="F236" i="6"/>
  <c r="F259" i="6" s="1"/>
  <c r="F250" i="6"/>
  <c r="G269" i="6"/>
  <c r="C278" i="6"/>
  <c r="C270" i="6"/>
  <c r="D199" i="6"/>
  <c r="G199" i="6" s="1"/>
  <c r="E236" i="6"/>
  <c r="E259" i="6" s="1"/>
  <c r="E251" i="6"/>
  <c r="F242" i="6"/>
  <c r="F225" i="6" s="1"/>
  <c r="F276" i="6"/>
  <c r="G266" i="6"/>
  <c r="C275" i="6"/>
  <c r="E271" i="6"/>
  <c r="F251" i="6"/>
  <c r="E249" i="6"/>
  <c r="G216" i="6"/>
  <c r="D239" i="6"/>
  <c r="D215" i="6" s="1"/>
  <c r="G215" i="6" s="1"/>
  <c r="G275" i="6"/>
  <c r="D275" i="6"/>
  <c r="D251" i="6"/>
  <c r="D271" i="6"/>
  <c r="C223" i="6"/>
  <c r="G214" i="6"/>
  <c r="G268" i="6"/>
  <c r="C199" i="6"/>
  <c r="C198" i="6"/>
  <c r="C225" i="6"/>
  <c r="C226" i="6" s="1"/>
  <c r="F253" i="6"/>
  <c r="E254" i="6"/>
  <c r="E279" i="6" s="1"/>
  <c r="G197" i="6"/>
  <c r="G191" i="6"/>
  <c r="F270" i="6"/>
  <c r="G265" i="6"/>
  <c r="G267" i="6"/>
  <c r="F254" i="6"/>
  <c r="F279" i="6" s="1"/>
  <c r="C250" i="6"/>
  <c r="F239" i="6"/>
  <c r="F215" i="6" s="1"/>
  <c r="E223" i="6"/>
  <c r="G192" i="6"/>
  <c r="J171" i="22"/>
  <c r="D242" i="6"/>
  <c r="D243" i="6" s="1"/>
  <c r="D254" i="6"/>
  <c r="D279" i="6" s="1"/>
  <c r="G222" i="6"/>
  <c r="F248" i="6"/>
  <c r="F277" i="6" s="1"/>
  <c r="C276" i="6"/>
  <c r="C254" i="6"/>
  <c r="C279" i="6" s="1"/>
  <c r="C243" i="6"/>
  <c r="J403" i="22"/>
  <c r="I220" i="22"/>
  <c r="J220" i="22"/>
  <c r="F51" i="22"/>
  <c r="I196" i="22"/>
  <c r="J196" i="22"/>
  <c r="D250" i="6"/>
  <c r="H166" i="22"/>
  <c r="H167" i="22" s="1"/>
  <c r="C274" i="6"/>
  <c r="C239" i="6"/>
  <c r="D223" i="6"/>
  <c r="E250" i="6"/>
  <c r="I171" i="22"/>
  <c r="J379" i="22"/>
  <c r="E274" i="6"/>
  <c r="D253" i="6"/>
  <c r="D249" i="6"/>
  <c r="E253" i="6"/>
  <c r="G221" i="6"/>
  <c r="G220" i="6"/>
  <c r="I424" i="22"/>
  <c r="J424" i="22"/>
  <c r="J233" i="22"/>
  <c r="I233" i="22"/>
  <c r="I209" i="22"/>
  <c r="J213" i="22"/>
  <c r="J200" i="22"/>
  <c r="F42" i="22"/>
  <c r="H42" i="22" s="1"/>
  <c r="F36" i="22"/>
  <c r="E225" i="6" l="1"/>
  <c r="E226" i="6" s="1"/>
  <c r="C256" i="6"/>
  <c r="C280" i="6" s="1"/>
  <c r="C257" i="6"/>
  <c r="C252" i="6"/>
  <c r="F257" i="6"/>
  <c r="D225" i="6"/>
  <c r="D226" i="6" s="1"/>
  <c r="E244" i="6"/>
  <c r="F255" i="6"/>
  <c r="F243" i="6"/>
  <c r="G270" i="6"/>
  <c r="E257" i="6"/>
  <c r="D257" i="6"/>
  <c r="G271" i="6"/>
  <c r="E252" i="6"/>
  <c r="D244" i="6"/>
  <c r="F252" i="6"/>
  <c r="G223" i="6"/>
  <c r="F256" i="6"/>
  <c r="F280" i="6" s="1"/>
  <c r="G248" i="6"/>
  <c r="D252" i="6"/>
  <c r="F244" i="6"/>
  <c r="C255" i="6"/>
  <c r="D255" i="6"/>
  <c r="D256" i="6"/>
  <c r="D280" i="6" s="1"/>
  <c r="C244" i="6"/>
  <c r="C215" i="6"/>
  <c r="I165" i="22"/>
  <c r="J165" i="22"/>
  <c r="E256" i="6"/>
  <c r="E280" i="6" s="1"/>
  <c r="E255" i="6"/>
  <c r="I371" i="22"/>
  <c r="J371" i="22"/>
  <c r="F165" i="22"/>
  <c r="J208" i="22"/>
  <c r="I208" i="22"/>
  <c r="I197" i="22"/>
  <c r="J197" i="22"/>
  <c r="J370" i="22" l="1"/>
  <c r="I370" i="22"/>
  <c r="J122" i="22" l="1"/>
  <c r="I122" i="22"/>
  <c r="I195" i="22" l="1"/>
  <c r="J195" i="22"/>
  <c r="I194" i="22"/>
  <c r="J194" i="22"/>
  <c r="J183" i="22" l="1"/>
  <c r="I183" i="22"/>
  <c r="I29" i="22" l="1"/>
  <c r="J29" i="22" l="1"/>
  <c r="I27" i="22"/>
  <c r="J27" i="22"/>
  <c r="I102" i="22" l="1"/>
  <c r="J103" i="22"/>
  <c r="I103" i="22"/>
  <c r="J97" i="22"/>
  <c r="I97" i="22"/>
  <c r="J102" i="22" l="1"/>
  <c r="F35" i="22" l="1"/>
  <c r="F29" i="22"/>
  <c r="F27" i="22"/>
  <c r="I35" i="22"/>
  <c r="J35" i="22"/>
  <c r="I21" i="22"/>
  <c r="J21" i="22"/>
  <c r="J95" i="22" l="1"/>
  <c r="I95" i="22"/>
  <c r="I100" i="22" l="1"/>
  <c r="I101" i="22" l="1"/>
  <c r="J101" i="22"/>
  <c r="I94" i="22" l="1"/>
  <c r="J94" i="22"/>
  <c r="I106" i="22"/>
  <c r="J106" i="22"/>
  <c r="J50" i="22" l="1"/>
  <c r="I50" i="22"/>
  <c r="J42" i="22"/>
  <c r="I42" i="22"/>
  <c r="J93" i="22" l="1"/>
  <c r="I93" i="22"/>
  <c r="I44" i="22"/>
  <c r="J44" i="22"/>
  <c r="H36" i="22"/>
  <c r="J36" i="22"/>
  <c r="I36" i="22"/>
  <c r="I85" i="22"/>
  <c r="J85" i="22"/>
  <c r="I78" i="22"/>
  <c r="J78" i="22"/>
  <c r="I87" i="22" l="1"/>
  <c r="J87" i="22"/>
  <c r="J113" i="22"/>
  <c r="I113" i="22"/>
  <c r="F93" i="22"/>
  <c r="J79" i="22"/>
  <c r="I79" i="22"/>
  <c r="F87" i="22"/>
  <c r="F122" i="22"/>
  <c r="F85" i="22"/>
  <c r="J107" i="22" l="1"/>
  <c r="I107" i="22"/>
  <c r="I115" i="22"/>
  <c r="I128" i="22"/>
  <c r="J128" i="22"/>
  <c r="I137" i="22" l="1"/>
  <c r="J137" i="22"/>
  <c r="I136" i="22"/>
  <c r="J136" i="22"/>
  <c r="I130" i="22"/>
  <c r="I143" i="22"/>
  <c r="J143" i="22"/>
  <c r="J121" i="22"/>
  <c r="I121" i="22"/>
  <c r="J152" i="22" l="1"/>
  <c r="I152" i="22"/>
  <c r="I55" i="22"/>
  <c r="E348" i="22"/>
  <c r="J55" i="22"/>
  <c r="J54" i="22" l="1"/>
  <c r="I54" i="22"/>
  <c r="J348" i="22"/>
  <c r="I348" i="22"/>
  <c r="I67" i="22" l="1"/>
  <c r="J67" i="22"/>
  <c r="J158" i="22" l="1"/>
  <c r="I158" i="22"/>
  <c r="J66" i="22"/>
  <c r="I66" i="22"/>
  <c r="I73" i="22" l="1"/>
  <c r="J73" i="22"/>
  <c r="I69" i="22"/>
  <c r="J69" i="22"/>
  <c r="I74" i="22"/>
  <c r="J74" i="22"/>
  <c r="I65" i="22" l="1"/>
  <c r="J65" i="22"/>
  <c r="I70" i="22"/>
  <c r="J70" i="22"/>
  <c r="J59" i="22"/>
  <c r="I59" i="22"/>
  <c r="J76" i="22"/>
  <c r="I76" i="22"/>
  <c r="I58" i="22" l="1"/>
  <c r="J58" i="22"/>
  <c r="J68" i="22"/>
  <c r="I68" i="22"/>
  <c r="I60" i="22"/>
  <c r="J60" i="22"/>
  <c r="I72" i="22"/>
  <c r="J72" i="22"/>
  <c r="I51" i="22" l="1"/>
  <c r="J51" i="22"/>
  <c r="F37" i="22"/>
  <c r="F39" i="22" s="1"/>
  <c r="H51" i="22"/>
  <c r="J71" i="22"/>
  <c r="I71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  <author>Загребельная Анна</author>
  </authors>
  <commentList>
    <comment ref="F2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 соотношение по факту 
</t>
        </r>
      </text>
    </commen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
</t>
        </r>
      </text>
    </comment>
    <comment ref="E113" authorId="0" shapeId="0" xr:uid="{99A1D914-43FC-401A-9020-BC832AA7764D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из таблицы 1.3 прикза 585 за 12
 месяцев стр.110
</t>
        </r>
      </text>
    </comment>
    <comment ref="E115" authorId="0" shapeId="0" xr:uid="{333A6A0C-5B48-4E83-8E90-CB01A753802D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из таблацы 1.3 приказа 585 12 месяцев стр. 110</t>
        </r>
      </text>
    </comment>
    <comment ref="E122" authorId="0" shapeId="0" xr:uid="{32289CAC-BF5B-4395-8631-F1B68BD1FDC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 учетом ОНО, ОНА 
</t>
        </r>
      </text>
    </comment>
    <comment ref="E15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Загребельная Анна: </t>
        </r>
        <r>
          <rPr>
            <sz val="9"/>
            <color indexed="81"/>
            <rFont val="Tahoma"/>
            <family val="2"/>
            <charset val="204"/>
          </rPr>
          <t xml:space="preserve">заполняется в целом за год
</t>
        </r>
      </text>
    </comment>
    <comment ref="E183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формируется по исполнению БДДС</t>
        </r>
      </text>
    </comment>
  </commentList>
</comments>
</file>

<file path=xl/sharedStrings.xml><?xml version="1.0" encoding="utf-8"?>
<sst xmlns="http://schemas.openxmlformats.org/spreadsheetml/2006/main" count="2253" uniqueCount="1153">
  <si>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</si>
  <si>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</si>
  <si>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</si>
  <si>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</si>
  <si>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</si>
  <si>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</si>
  <si>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</si>
  <si>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</si>
  <si>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</si>
  <si>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</si>
  <si>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</si>
  <si>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</si>
  <si>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</si>
  <si>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</si>
  <si>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</si>
  <si>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</si>
  <si>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</si>
  <si>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</si>
  <si>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</si>
  <si>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</si>
  <si>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</si>
  <si>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</si>
  <si>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</si>
  <si>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</si>
  <si>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</si>
  <si>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</si>
  <si>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</si>
  <si>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</si>
  <si>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</si>
  <si>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</si>
  <si>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</si>
  <si>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</si>
  <si>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</si>
  <si>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</si>
  <si>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</si>
  <si>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</si>
  <si>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</si>
  <si>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</si>
  <si>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</si>
  <si>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</si>
  <si>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</si>
  <si>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</si>
  <si>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</si>
  <si>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</si>
  <si>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</si>
  <si>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</si>
  <si>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</si>
  <si>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</si>
  <si>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</si>
  <si>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</si>
  <si>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</si>
  <si>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</si>
  <si>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</si>
  <si>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</si>
  <si>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</si>
  <si>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</si>
  <si>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</si>
  <si>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</si>
  <si>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</si>
  <si>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</si>
  <si>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</si>
  <si>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</si>
  <si>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</si>
  <si>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</si>
  <si>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</si>
  <si>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</si>
  <si>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</si>
  <si>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</si>
  <si>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</si>
  <si>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</si>
  <si>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</si>
  <si>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</si>
  <si>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</si>
  <si>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</si>
  <si>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</si>
  <si>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</si>
  <si>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</si>
  <si>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</si>
  <si>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</si>
  <si>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</si>
  <si>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</si>
  <si>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</si>
  <si>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</si>
  <si>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</si>
  <si>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</si>
  <si>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</si>
  <si>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</si>
  <si>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</si>
  <si>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</si>
  <si>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</si>
  <si>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</si>
  <si>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</si>
  <si>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</si>
  <si>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</si>
  <si>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</si>
  <si>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</si>
  <si>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</si>
  <si>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</si>
  <si>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</si>
  <si>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</si>
  <si>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</si>
  <si>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</si>
  <si>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</si>
  <si>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</si>
  <si>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</si>
  <si>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</si>
  <si>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</si>
  <si>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</si>
  <si>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</si>
  <si>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</si>
  <si>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</si>
  <si>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</si>
  <si>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</si>
  <si>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</si>
  <si>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</si>
  <si>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</si>
  <si>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</si>
  <si>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</si>
  <si>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</si>
  <si>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</si>
  <si>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</si>
  <si>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</si>
  <si>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</si>
  <si>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</si>
  <si>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</si>
  <si>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</si>
  <si>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</si>
  <si>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</si>
  <si>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</si>
  <si>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</si>
  <si>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</si>
  <si>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</si>
  <si>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</si>
  <si>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</si>
  <si>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</si>
  <si>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</si>
  <si>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</si>
  <si>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</si>
  <si>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</si>
  <si>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</si>
  <si>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</si>
  <si>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</si>
  <si>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</si>
  <si>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</si>
  <si>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</si>
  <si>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</si>
  <si>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</si>
  <si>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</si>
  <si>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</si>
  <si>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</si>
  <si>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</si>
  <si>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</si>
  <si>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</si>
  <si>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</si>
  <si>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</si>
  <si>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</si>
  <si>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</si>
  <si>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</si>
  <si>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</si>
  <si>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</si>
  <si>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</si>
  <si>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</si>
  <si>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</si>
  <si>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</si>
  <si>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</si>
  <si>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</si>
  <si>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</si>
  <si>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</si>
  <si>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</si>
  <si>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</si>
  <si>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</si>
  <si>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</si>
  <si>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</si>
  <si>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</si>
  <si>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</si>
  <si>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</si>
  <si>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</si>
  <si>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</si>
  <si>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</si>
  <si>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</si>
  <si>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</si>
  <si>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</si>
  <si>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</si>
  <si>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</si>
  <si>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</si>
  <si>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</si>
  <si>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</si>
  <si>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</si>
  <si>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</si>
  <si>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</si>
  <si>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</si>
  <si>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</si>
  <si>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</si>
  <si>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</si>
  <si>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</si>
  <si>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</si>
  <si>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</si>
  <si>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</si>
  <si>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</si>
  <si>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</si>
  <si>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</si>
  <si>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</si>
  <si>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</si>
  <si>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</si>
  <si>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</si>
  <si>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</si>
  <si>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</si>
  <si>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</si>
  <si>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</si>
  <si>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</si>
  <si>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</si>
  <si>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</si>
  <si>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</si>
  <si>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</si>
  <si>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</si>
  <si>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</si>
  <si>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</si>
  <si>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</si>
  <si>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</si>
  <si>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</si>
  <si>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</si>
  <si>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</si>
  <si>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</si>
  <si>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</si>
  <si>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</si>
  <si>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</si>
  <si>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</si>
  <si>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</si>
  <si>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</si>
  <si>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</si>
  <si>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</si>
  <si>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</si>
  <si>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</si>
  <si>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</si>
  <si>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</si>
  <si>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</si>
  <si>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</si>
  <si>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</si>
  <si>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</si>
  <si>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</si>
  <si>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</si>
  <si>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</si>
  <si>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</si>
  <si>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</si>
  <si>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</si>
  <si>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</si>
  <si>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</si>
  <si>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</si>
  <si>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</si>
  <si>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</si>
  <si>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</si>
  <si>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</si>
  <si>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</si>
  <si>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</si>
  <si>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</si>
  <si>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</si>
  <si>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</si>
  <si>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</si>
  <si>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</si>
  <si>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</si>
  <si>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</si>
  <si>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</si>
  <si>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</si>
  <si>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</si>
  <si>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</si>
  <si>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</si>
  <si>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</si>
  <si>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</si>
  <si>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</si>
  <si>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</si>
  <si>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</si>
  <si>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</si>
  <si>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</si>
  <si>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</si>
  <si>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</si>
  <si>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</si>
  <si>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</si>
  <si>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</si>
  <si>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</si>
  <si>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</si>
  <si>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</si>
  <si>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</si>
  <si>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</si>
  <si>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</si>
  <si>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</si>
  <si>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</si>
  <si>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</si>
  <si>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</si>
  <si>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</si>
  <si>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</si>
  <si>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</si>
  <si>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</si>
  <si>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</si>
  <si>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</si>
  <si>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</si>
  <si>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</si>
  <si>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</si>
  <si>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</si>
  <si>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</si>
  <si>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</si>
  <si>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</si>
  <si>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</si>
  <si>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</si>
  <si>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</si>
  <si>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</si>
  <si>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</si>
  <si>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</si>
  <si>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</si>
  <si>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</si>
  <si>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</si>
  <si>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</si>
  <si>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</si>
  <si>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</si>
  <si>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</si>
  <si>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</si>
  <si>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</si>
  <si>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</si>
  <si>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</si>
  <si>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</si>
  <si>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</si>
  <si>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</si>
  <si>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</si>
  <si>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</si>
  <si>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</si>
  <si>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</si>
  <si>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</si>
  <si>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</si>
  <si>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</si>
  <si>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</si>
  <si>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</si>
  <si>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</si>
  <si>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</si>
  <si>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</si>
  <si>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</si>
  <si>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</si>
  <si>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</si>
  <si>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</si>
  <si>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</si>
  <si>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</si>
  <si>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</si>
  <si>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</si>
  <si>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</si>
  <si>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</si>
  <si>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</si>
  <si>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</si>
  <si>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</si>
  <si>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</si>
  <si>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</si>
  <si>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</si>
  <si>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</si>
  <si>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</si>
  <si>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</si>
  <si>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</si>
  <si>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</si>
  <si>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</si>
  <si>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</si>
  <si>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</si>
  <si>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</si>
  <si>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</si>
  <si>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</si>
  <si>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</si>
  <si>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</si>
  <si>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</si>
  <si>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</si>
  <si>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</si>
  <si>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</si>
  <si>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</si>
  <si>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</si>
  <si>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</si>
  <si>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</si>
  <si>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</si>
  <si>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</si>
  <si>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</si>
  <si>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</si>
  <si>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</si>
  <si>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</si>
  <si>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</si>
  <si>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</si>
  <si>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</si>
  <si>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</si>
  <si>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</si>
  <si>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</si>
  <si>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</si>
  <si>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</si>
  <si>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</si>
  <si>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</si>
  <si>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</si>
  <si>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</si>
  <si>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</si>
  <si>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</si>
  <si>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</si>
  <si>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</si>
  <si>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</si>
  <si>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</si>
  <si>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</si>
  <si>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</si>
  <si>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</si>
  <si>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</si>
  <si>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</si>
  <si>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</si>
  <si>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</si>
  <si>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</si>
  <si>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</si>
  <si>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</si>
  <si>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</si>
  <si>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</si>
  <si>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</si>
  <si>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</si>
  <si>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</si>
  <si>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</si>
  <si>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</si>
  <si>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</si>
  <si>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</si>
  <si>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</si>
  <si>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</si>
  <si>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</si>
  <si>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</si>
  <si>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</si>
  <si>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</si>
  <si>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</si>
  <si>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</si>
  <si>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</si>
  <si>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</si>
  <si>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</si>
  <si>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</si>
  <si>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</si>
  <si>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</si>
  <si>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</si>
  <si>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</si>
  <si>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</si>
  <si>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</si>
  <si>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</si>
  <si>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</si>
  <si>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</si>
  <si>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</si>
  <si>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</si>
  <si>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</si>
  <si>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</si>
  <si>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</si>
  <si>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</si>
  <si>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</si>
  <si>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</si>
  <si>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</si>
  <si>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</si>
  <si>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</si>
  <si>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</si>
  <si>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</si>
  <si>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</si>
  <si>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</si>
  <si>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</si>
  <si>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</si>
  <si>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</si>
  <si>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</si>
  <si>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</si>
  <si>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</si>
  <si>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</si>
  <si>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</si>
  <si>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</si>
  <si>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</si>
  <si>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</si>
  <si>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</si>
  <si>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</si>
  <si>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</si>
  <si>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</si>
  <si>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</si>
  <si>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</si>
  <si>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</si>
  <si>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</si>
  <si>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</si>
  <si>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</si>
  <si>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</si>
  <si>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</si>
  <si>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</si>
  <si>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</si>
  <si>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</si>
  <si>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</si>
  <si>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</si>
  <si>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</si>
  <si>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</si>
  <si>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</si>
  <si>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</si>
  <si>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</si>
  <si>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</si>
  <si>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</si>
  <si>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</si>
  <si>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</si>
  <si>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</si>
  <si>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</si>
  <si>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</si>
  <si>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</si>
  <si>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</si>
  <si>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</si>
  <si>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</si>
  <si>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</si>
  <si>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</si>
  <si>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</si>
  <si>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</si>
  <si>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</si>
  <si>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</si>
  <si>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</si>
  <si>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</si>
  <si>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</si>
  <si>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</si>
  <si>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</si>
  <si>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</si>
  <si>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</si>
  <si>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</si>
  <si>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</si>
  <si>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</si>
  <si>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</si>
  <si>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</si>
  <si>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</si>
  <si>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</si>
  <si>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</si>
  <si>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</si>
  <si>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</si>
  <si>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</si>
  <si>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</si>
  <si>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</si>
  <si>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</si>
  <si>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</si>
  <si>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</si>
  <si>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</si>
  <si>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</si>
  <si>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</si>
  <si>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</si>
  <si>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</si>
  <si>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</si>
  <si>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</si>
  <si>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</si>
  <si>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</si>
  <si>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</si>
  <si>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</si>
  <si>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</si>
  <si>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</si>
  <si>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</si>
  <si>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</si>
  <si>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</si>
  <si>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</si>
  <si>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</si>
  <si>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</si>
  <si>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</si>
  <si>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</si>
  <si>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</si>
  <si>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</si>
  <si>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</si>
  <si>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</si>
  <si>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</si>
  <si>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</si>
  <si>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</si>
  <si>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</si>
  <si>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</si>
  <si>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</si>
  <si>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</si>
  <si>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</si>
  <si>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</si>
  <si>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</si>
  <si>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</si>
  <si>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</si>
  <si>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</si>
  <si>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</si>
  <si>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</si>
  <si>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</si>
  <si>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</si>
  <si>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</si>
  <si>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</si>
  <si>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</si>
  <si>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</si>
  <si>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</si>
  <si>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</si>
  <si>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</si>
  <si>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</si>
  <si>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</si>
  <si>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</si>
  <si>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</si>
  <si>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</si>
  <si>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</si>
  <si>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</si>
  <si>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</si>
  <si>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</si>
  <si>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</si>
  <si>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</si>
  <si>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</si>
  <si>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</si>
  <si>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</si>
  <si>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</si>
  <si>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</si>
  <si>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</si>
  <si>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</si>
  <si>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</si>
  <si>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</si>
  <si>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</si>
  <si>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</si>
  <si>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</si>
  <si>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</si>
  <si>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</si>
  <si>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</si>
  <si>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</si>
  <si>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</si>
  <si>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</si>
  <si>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</si>
  <si>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</si>
  <si>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</si>
  <si>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</si>
  <si>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</si>
  <si>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</si>
  <si>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</si>
  <si>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</si>
  <si>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</si>
  <si>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</si>
  <si>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</si>
  <si>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</si>
  <si>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</si>
  <si>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</si>
  <si>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</si>
  <si>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</si>
  <si>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</si>
  <si>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</si>
  <si>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</si>
  <si>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</si>
  <si>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</si>
  <si>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</si>
  <si>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</si>
  <si>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</si>
  <si>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</si>
  <si>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</si>
  <si>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</si>
  <si>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</si>
  <si>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</si>
  <si>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</si>
  <si>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</si>
  <si>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</si>
  <si>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</si>
  <si>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</si>
  <si>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</si>
  <si>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</si>
  <si>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</si>
  <si>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</si>
  <si>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</si>
  <si>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</si>
  <si>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</si>
  <si>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</si>
  <si>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</si>
  <si>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</si>
  <si>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</si>
  <si>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</si>
  <si>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</si>
  <si>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</si>
  <si>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</si>
  <si>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</si>
  <si>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</si>
  <si>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</si>
  <si>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</si>
  <si>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</si>
  <si>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</si>
  <si>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</si>
  <si>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</si>
  <si>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</si>
  <si>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</si>
  <si>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</si>
  <si>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</si>
  <si>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</si>
  <si>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</si>
  <si>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</si>
  <si>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</si>
  <si>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</si>
  <si>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</si>
  <si>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</si>
  <si>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</si>
  <si>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</si>
  <si>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</si>
  <si>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</si>
  <si>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</si>
  <si>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</si>
  <si>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</si>
  <si>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</si>
  <si>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</si>
  <si>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</si>
  <si>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</si>
  <si>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</si>
  <si>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</si>
  <si>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</si>
  <si>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</si>
  <si>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</si>
  <si>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</si>
  <si>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</si>
  <si>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</si>
  <si>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</si>
  <si>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</si>
  <si>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</si>
  <si>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</si>
  <si>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</si>
  <si>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</si>
  <si>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</si>
  <si>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</si>
  <si>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</si>
  <si>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</si>
  <si>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</si>
  <si>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</si>
  <si>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</si>
  <si>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</si>
  <si>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</si>
  <si>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</si>
  <si>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</si>
  <si>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</si>
  <si>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</si>
  <si>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</si>
  <si>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</si>
  <si>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</si>
  <si>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</si>
  <si>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</si>
  <si>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</si>
  <si>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</si>
  <si>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</si>
  <si>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</si>
  <si>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</si>
  <si>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</si>
  <si>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</si>
  <si>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</si>
  <si>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</si>
  <si>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</si>
  <si>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</si>
  <si>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</si>
  <si>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</si>
  <si>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</si>
  <si>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</si>
  <si>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</si>
  <si>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</si>
  <si>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</si>
  <si>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</si>
  <si>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</si>
  <si>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</si>
  <si>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</si>
  <si>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</si>
  <si>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</si>
  <si>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</si>
  <si>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</si>
  <si>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</si>
  <si>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</si>
  <si>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</si>
  <si>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</si>
  <si>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</si>
  <si>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</si>
  <si>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</si>
  <si>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</si>
  <si>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</si>
  <si>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</si>
  <si>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</si>
  <si>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</si>
  <si>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</si>
  <si>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</si>
  <si>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</si>
  <si>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</si>
  <si>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</si>
  <si>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</si>
  <si>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</si>
  <si>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</si>
  <si>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</si>
  <si>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</si>
  <si>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</si>
  <si>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</si>
  <si>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</si>
  <si>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</si>
  <si>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</si>
  <si>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</si>
  <si>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</si>
  <si>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</si>
  <si>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</si>
  <si>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</si>
  <si>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</si>
  <si>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</si>
  <si>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</si>
  <si>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</si>
  <si>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</si>
  <si>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</si>
  <si>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</si>
  <si>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</si>
  <si>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</si>
  <si>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</si>
  <si>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</si>
  <si>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</si>
  <si>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</si>
  <si>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</si>
  <si>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</si>
  <si>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</si>
  <si>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</si>
  <si>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</si>
  <si>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</si>
  <si>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</si>
  <si>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</si>
  <si>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</si>
  <si>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</si>
  <si>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</si>
  <si>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</si>
  <si>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</si>
  <si>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</si>
  <si>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</si>
  <si>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</si>
  <si>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</si>
  <si>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</si>
  <si>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</si>
  <si>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</si>
  <si>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</si>
  <si>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</si>
  <si>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</si>
  <si>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</si>
  <si>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</si>
  <si>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</si>
  <si>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</si>
  <si>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</si>
  <si>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</si>
  <si>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</si>
  <si>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</si>
  <si>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</si>
  <si>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</si>
  <si>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</si>
  <si>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</si>
  <si>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</si>
  <si>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</si>
  <si>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</si>
  <si>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</si>
  <si>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</si>
  <si>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</si>
  <si>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</si>
  <si>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</si>
  <si>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</si>
  <si>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</si>
  <si>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</si>
  <si>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</si>
  <si>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</si>
  <si>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</si>
  <si>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</si>
  <si>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</si>
  <si>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</si>
  <si>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</si>
  <si>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</si>
  <si>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</si>
  <si>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</si>
  <si>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</si>
  <si>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</si>
  <si>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</si>
  <si>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</si>
  <si>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</si>
  <si>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</si>
  <si>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</si>
  <si>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</si>
  <si>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</si>
  <si>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</si>
  <si>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</si>
  <si>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</si>
  <si>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</si>
  <si>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</si>
  <si>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</si>
  <si>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</si>
  <si>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</si>
  <si>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</si>
  <si>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</si>
  <si>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</si>
  <si>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</si>
  <si>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</si>
  <si>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</si>
  <si>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</si>
  <si>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</si>
  <si>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</si>
  <si>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</si>
  <si>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</si>
  <si>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</si>
  <si>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</si>
  <si>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</si>
  <si>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</si>
  <si>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</si>
  <si>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</si>
  <si>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</si>
  <si>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</si>
  <si>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</si>
  <si>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</si>
  <si>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</si>
  <si>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</si>
  <si>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</si>
  <si>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</si>
  <si>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</si>
  <si>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</si>
  <si>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</si>
  <si>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</si>
  <si>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</si>
  <si>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</si>
  <si>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</si>
  <si>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</si>
  <si>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</si>
  <si>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</si>
  <si>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</si>
  <si>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</si>
  <si>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</si>
  <si>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</si>
  <si>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</si>
  <si>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</si>
  <si>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</si>
  <si>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</si>
  <si>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</si>
  <si>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</si>
  <si>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</si>
  <si>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</si>
  <si>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</si>
  <si>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</si>
  <si>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</si>
  <si>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</si>
  <si>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</si>
  <si>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</si>
  <si>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</si>
  <si>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</si>
  <si>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</si>
  <si>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</si>
  <si>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</si>
  <si>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</si>
  <si>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</si>
  <si>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</si>
  <si>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</si>
  <si>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</si>
  <si>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</si>
  <si>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</si>
  <si>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</si>
  <si>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</si>
  <si>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</si>
  <si>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</si>
  <si>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</si>
  <si>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</si>
  <si>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</si>
  <si>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</si>
  <si>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</si>
  <si>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</si>
  <si>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</si>
  <si>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</si>
  <si>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</si>
  <si>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</si>
  <si>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</si>
  <si>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</si>
  <si>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</si>
  <si>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</si>
  <si>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</si>
  <si>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</si>
  <si>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</si>
  <si>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</si>
  <si>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</si>
  <si>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</si>
  <si>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</si>
  <si>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</si>
  <si>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</si>
  <si>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</si>
  <si>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</si>
  <si>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</si>
  <si>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</si>
  <si>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</si>
  <si>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</si>
  <si>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</si>
  <si>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</si>
  <si>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</si>
  <si>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</si>
  <si>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</si>
  <si>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</si>
  <si>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</si>
  <si>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</si>
  <si>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</si>
  <si>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</si>
  <si>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</si>
  <si>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</si>
  <si>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</si>
  <si>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</si>
  <si>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</si>
  <si>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</si>
  <si>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</si>
  <si>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</si>
  <si>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</si>
  <si>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</si>
  <si>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</si>
  <si>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</si>
  <si>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</si>
  <si>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</si>
  <si>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</si>
  <si>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</si>
  <si>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</si>
  <si>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</si>
  <si>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</si>
  <si>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</si>
  <si>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</si>
  <si>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</si>
  <si>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</si>
  <si>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</si>
  <si>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</si>
  <si>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</si>
  <si>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</si>
  <si>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</si>
  <si>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</si>
  <si>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</si>
  <si>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</si>
  <si>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</si>
  <si>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</si>
  <si>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</si>
  <si>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</si>
  <si>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</si>
  <si>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</si>
  <si>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</si>
  <si>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</si>
  <si>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</si>
  <si>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</si>
  <si>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</si>
  <si>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</si>
  <si>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</si>
  <si>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</si>
  <si>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</si>
  <si>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</si>
  <si>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</si>
  <si>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</si>
  <si>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</si>
  <si>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</si>
  <si>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</si>
  <si>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</si>
  <si>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</si>
  <si>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</si>
  <si>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</si>
  <si>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</si>
  <si>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</si>
  <si>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</si>
  <si>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</si>
  <si>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</si>
  <si>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</si>
  <si>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</si>
  <si>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</si>
  <si>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</si>
  <si>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</si>
  <si>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</si>
  <si>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</si>
  <si>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</si>
  <si>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</si>
  <si>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</si>
  <si>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</si>
  <si>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</si>
  <si>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</si>
  <si>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</si>
  <si>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</si>
  <si>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</si>
  <si>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</si>
  <si>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</si>
  <si>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</si>
  <si>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</si>
  <si>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</si>
  <si>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</si>
  <si>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</si>
  <si>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</si>
  <si>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</si>
  <si>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</si>
  <si>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</si>
  <si>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</si>
  <si>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</si>
  <si>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</si>
  <si>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</si>
  <si>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</si>
  <si>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</si>
  <si>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</si>
  <si>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</si>
  <si>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</si>
  <si>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</si>
  <si>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</si>
  <si>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</si>
  <si>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</si>
  <si>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</si>
  <si>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</si>
  <si>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</si>
  <si>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</si>
  <si>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</si>
  <si>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</si>
  <si>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</si>
  <si>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</si>
  <si>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</si>
  <si>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</si>
  <si>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</si>
  <si>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</si>
  <si>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</si>
  <si>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</si>
  <si>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</si>
  <si>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</si>
  <si>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</si>
  <si>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</si>
  <si>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</si>
  <si>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</si>
  <si>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</si>
  <si>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</si>
  <si>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</si>
  <si>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</si>
  <si>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</si>
  <si>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</si>
  <si>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</si>
  <si>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</si>
  <si>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</si>
  <si>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</si>
  <si>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</si>
  <si>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</si>
  <si>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</si>
  <si>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</si>
  <si>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</si>
  <si>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</si>
  <si>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</si>
  <si>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</si>
  <si>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</si>
  <si>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</si>
  <si>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</si>
  <si>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</si>
  <si>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</si>
  <si>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</si>
  <si>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</si>
  <si>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</si>
  <si>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</si>
  <si>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</si>
  <si>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</si>
  <si>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</si>
  <si>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</si>
  <si>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</si>
  <si>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</si>
  <si>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</si>
  <si>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</si>
  <si>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</si>
  <si>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</si>
  <si>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</si>
  <si>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</si>
  <si>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</si>
  <si>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</si>
  <si>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</si>
  <si>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</si>
  <si>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</si>
  <si>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</si>
  <si>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</si>
  <si>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</si>
  <si>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</si>
  <si>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</si>
  <si>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</si>
  <si>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</si>
  <si>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</si>
  <si>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</si>
  <si>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</si>
  <si>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</si>
  <si>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</si>
  <si>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t>II.VII</t>
  </si>
  <si>
    <t>В.В. Верещагина</t>
  </si>
  <si>
    <t>инвестиционной программы АО Облкоммунэнерго" на период 2022-2026 годы"</t>
  </si>
  <si>
    <t>чел.</t>
  </si>
  <si>
    <t>2024 год</t>
  </si>
  <si>
    <t>Утвержденный план на 2024 г.</t>
  </si>
  <si>
    <t>Факт за 2024 г.</t>
  </si>
  <si>
    <t xml:space="preserve">промышелнности и энергетики Саратовской области № 149 от 18.07.2024 года "Об утверждении </t>
  </si>
  <si>
    <t>соотношение по плану</t>
  </si>
  <si>
    <t>Год раскрытия (предоставления) информации: 2025 год</t>
  </si>
  <si>
    <t>Приложение № 9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</si>
  <si>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9: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</si>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</sst>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  <numFmt numFmtId="181" formatCode="#,##0.0000"/>
  </numFmts>
  <fonts count="8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7" fillId="0" borderId="0"/>
    <xf numFmtId="0" fontId="1" fillId="0" borderId="0"/>
    <xf numFmtId="0" fontId="5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8" fillId="0" borderId="0"/>
    <xf numFmtId="0" fontId="54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4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2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6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6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169" fontId="60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1" fillId="0" borderId="19" xfId="74" applyFont="1" applyFill="1" applyBorder="1" applyAlignment="1">
      <alignment vertical="center"/>
    </xf>
    <xf numFmtId="165" fontId="54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4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1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1" fillId="0" borderId="19" xfId="75" applyNumberFormat="1" applyFont="1" applyFill="1" applyBorder="1" applyAlignment="1">
      <alignment horizontal="center" vertical="center"/>
    </xf>
    <xf numFmtId="170" fontId="61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2" fillId="0" borderId="19" xfId="0" applyFont="1" applyBorder="1" applyAlignment="1">
      <alignment vertical="center"/>
    </xf>
    <xf numFmtId="1" fontId="61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3" fillId="0" borderId="0" xfId="58" applyFont="1" applyAlignment="1">
      <alignment vertical="center"/>
    </xf>
    <xf numFmtId="0" fontId="64" fillId="0" borderId="0" xfId="58" applyFont="1" applyAlignment="1">
      <alignment horizontal="center" vertical="center"/>
    </xf>
    <xf numFmtId="0" fontId="65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6" fillId="30" borderId="0" xfId="58" applyFont="1" applyFill="1" applyAlignment="1">
      <alignment horizontal="center" vertical="center"/>
    </xf>
    <xf numFmtId="0" fontId="67" fillId="30" borderId="0" xfId="58" applyFont="1" applyFill="1" applyAlignment="1">
      <alignment horizontal="center" vertical="center" wrapText="1"/>
    </xf>
    <xf numFmtId="173" fontId="68" fillId="0" borderId="0" xfId="81" applyNumberFormat="1" applyFont="1" applyAlignment="1">
      <alignment horizontal="center" vertical="center"/>
    </xf>
    <xf numFmtId="173" fontId="69" fillId="0" borderId="0" xfId="81" applyNumberFormat="1" applyFont="1" applyAlignment="1">
      <alignment horizontal="center" vertical="center"/>
    </xf>
    <xf numFmtId="0" fontId="68" fillId="0" borderId="0" xfId="42" applyFont="1" applyAlignment="1">
      <alignment vertical="center" wrapText="1"/>
    </xf>
    <xf numFmtId="0" fontId="68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5" fillId="0" borderId="0" xfId="58" applyNumberFormat="1" applyFont="1" applyAlignment="1">
      <alignment horizontal="center" vertical="center"/>
    </xf>
    <xf numFmtId="172" fontId="69" fillId="0" borderId="0" xfId="81" applyNumberFormat="1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172" fontId="68" fillId="0" borderId="0" xfId="81" applyNumberFormat="1" applyFont="1" applyAlignment="1">
      <alignment horizontal="center" vertical="center" wrapText="1"/>
    </xf>
    <xf numFmtId="174" fontId="65" fillId="0" borderId="0" xfId="58" applyNumberFormat="1" applyFont="1" applyAlignment="1">
      <alignment vertical="center"/>
    </xf>
    <xf numFmtId="0" fontId="65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68" fillId="0" borderId="0" xfId="81" applyFont="1" applyAlignment="1">
      <alignment horizontal="center" vertical="center"/>
    </xf>
    <xf numFmtId="0" fontId="68" fillId="0" borderId="0" xfId="58" applyFont="1" applyAlignment="1">
      <alignment horizontal="center" vertical="center"/>
    </xf>
    <xf numFmtId="4" fontId="65" fillId="0" borderId="0" xfId="58" applyNumberFormat="1" applyFont="1" applyAlignment="1">
      <alignment horizontal="center" vertical="center"/>
    </xf>
    <xf numFmtId="0" fontId="69" fillId="31" borderId="0" xfId="58" applyFont="1" applyFill="1" applyAlignment="1">
      <alignment horizontal="center" vertical="center"/>
    </xf>
    <xf numFmtId="172" fontId="69" fillId="31" borderId="0" xfId="81" applyNumberFormat="1" applyFont="1" applyFill="1" applyAlignment="1">
      <alignment horizontal="center" vertical="center"/>
    </xf>
    <xf numFmtId="173" fontId="69" fillId="31" borderId="0" xfId="81" applyNumberFormat="1" applyFont="1" applyFill="1" applyAlignment="1">
      <alignment horizontal="center" vertical="center"/>
    </xf>
    <xf numFmtId="0" fontId="68" fillId="0" borderId="0" xfId="58" applyFont="1" applyAlignment="1">
      <alignment horizontal="right" vertical="center"/>
    </xf>
    <xf numFmtId="175" fontId="68" fillId="0" borderId="0" xfId="70" applyNumberFormat="1" applyFont="1" applyAlignment="1">
      <alignment horizontal="center" vertical="center"/>
    </xf>
    <xf numFmtId="176" fontId="64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right" vertical="center"/>
    </xf>
    <xf numFmtId="174" fontId="65" fillId="0" borderId="0" xfId="58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/>
    </xf>
    <xf numFmtId="0" fontId="64" fillId="0" borderId="0" xfId="58" applyFont="1" applyAlignment="1">
      <alignment horizontal="center" vertical="center" wrapText="1"/>
    </xf>
    <xf numFmtId="3" fontId="65" fillId="0" borderId="0" xfId="58" applyNumberFormat="1" applyFont="1" applyAlignment="1">
      <alignment horizontal="center" vertical="center"/>
    </xf>
    <xf numFmtId="0" fontId="67" fillId="30" borderId="0" xfId="58" applyFont="1" applyFill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0" fontId="72" fillId="0" borderId="0" xfId="58" applyFont="1" applyAlignment="1">
      <alignment horizontal="right" vertical="center"/>
    </xf>
    <xf numFmtId="172" fontId="72" fillId="0" borderId="0" xfId="81" applyNumberFormat="1" applyFont="1" applyAlignment="1">
      <alignment horizontal="center" vertical="center"/>
    </xf>
    <xf numFmtId="0" fontId="73" fillId="0" borderId="0" xfId="58" applyFont="1" applyAlignment="1">
      <alignment horizontal="center" vertical="center"/>
    </xf>
    <xf numFmtId="172" fontId="73" fillId="0" borderId="0" xfId="81" applyNumberFormat="1" applyFont="1" applyAlignment="1">
      <alignment horizontal="center" vertical="center"/>
    </xf>
    <xf numFmtId="3" fontId="68" fillId="0" borderId="0" xfId="58" applyNumberFormat="1" applyFont="1" applyAlignment="1">
      <alignment horizontal="right" vertical="center"/>
    </xf>
    <xf numFmtId="0" fontId="65" fillId="0" borderId="0" xfId="58" applyFont="1" applyAlignment="1">
      <alignment horizontal="right" vertical="center"/>
    </xf>
    <xf numFmtId="1" fontId="65" fillId="0" borderId="0" xfId="58" applyNumberFormat="1" applyFont="1" applyAlignment="1">
      <alignment vertical="center"/>
    </xf>
    <xf numFmtId="172" fontId="71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9" fillId="31" borderId="0" xfId="58" applyFont="1" applyFill="1" applyAlignment="1">
      <alignment horizontal="right" vertical="center"/>
    </xf>
    <xf numFmtId="172" fontId="69" fillId="31" borderId="0" xfId="58" applyNumberFormat="1" applyFont="1" applyFill="1" applyAlignment="1">
      <alignment horizontal="center" vertical="center"/>
    </xf>
    <xf numFmtId="172" fontId="68" fillId="0" borderId="0" xfId="58" applyNumberFormat="1" applyFont="1" applyAlignment="1">
      <alignment horizontal="center" vertical="center"/>
    </xf>
    <xf numFmtId="9" fontId="68" fillId="0" borderId="0" xfId="68" applyFont="1" applyAlignment="1">
      <alignment horizontal="center" vertical="center"/>
    </xf>
    <xf numFmtId="3" fontId="64" fillId="0" borderId="0" xfId="58" applyNumberFormat="1" applyFont="1" applyAlignment="1">
      <alignment horizontal="center" vertical="center"/>
    </xf>
    <xf numFmtId="172" fontId="69" fillId="0" borderId="0" xfId="80" applyNumberFormat="1" applyFont="1" applyAlignment="1">
      <alignment horizontal="center" vertical="center"/>
    </xf>
    <xf numFmtId="172" fontId="74" fillId="0" borderId="0" xfId="58" applyNumberFormat="1" applyFont="1" applyAlignment="1">
      <alignment horizontal="center" vertical="center"/>
    </xf>
    <xf numFmtId="172" fontId="68" fillId="0" borderId="0" xfId="80" applyNumberFormat="1" applyFont="1" applyAlignment="1">
      <alignment horizontal="center" vertical="center"/>
    </xf>
    <xf numFmtId="9" fontId="74" fillId="26" borderId="0" xfId="70" applyFont="1" applyFill="1" applyAlignment="1">
      <alignment horizontal="center" vertical="center"/>
    </xf>
    <xf numFmtId="172" fontId="64" fillId="0" borderId="0" xfId="81" applyNumberFormat="1" applyFont="1" applyAlignment="1">
      <alignment horizontal="center" vertical="center"/>
    </xf>
    <xf numFmtId="0" fontId="69" fillId="0" borderId="0" xfId="58" applyFont="1" applyAlignment="1">
      <alignment horizontal="center" vertical="center" wrapText="1"/>
    </xf>
    <xf numFmtId="0" fontId="68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5" fillId="0" borderId="0" xfId="69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5" fontId="68" fillId="0" borderId="0" xfId="69" applyNumberFormat="1" applyFont="1" applyAlignment="1">
      <alignment horizontal="center" vertical="center"/>
    </xf>
    <xf numFmtId="0" fontId="65" fillId="0" borderId="0" xfId="58" applyFont="1" applyAlignment="1">
      <alignment vertical="center" wrapText="1"/>
    </xf>
    <xf numFmtId="175" fontId="68" fillId="0" borderId="0" xfId="68" applyNumberFormat="1" applyFont="1" applyAlignment="1">
      <alignment horizontal="center" vertical="center"/>
    </xf>
    <xf numFmtId="0" fontId="76" fillId="0" borderId="0" xfId="0" applyFont="1" applyAlignment="1">
      <alignment vertical="center" wrapText="1"/>
    </xf>
    <xf numFmtId="0" fontId="76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0" fillId="0" borderId="10" xfId="0" applyFont="1" applyBorder="1" applyAlignment="1">
      <alignment horizontal="left" vertical="top" wrapText="1"/>
    </xf>
    <xf numFmtId="3" fontId="60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4" fontId="0" fillId="0" borderId="19" xfId="0" applyNumberFormat="1" applyBorder="1"/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6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6" fillId="32" borderId="19" xfId="0" applyFont="1" applyFill="1" applyBorder="1" applyAlignment="1">
      <alignment horizontal="center"/>
    </xf>
    <xf numFmtId="0" fontId="56" fillId="32" borderId="19" xfId="0" applyFont="1" applyFill="1" applyBorder="1" applyAlignment="1">
      <alignment horizontal="center" wrapText="1"/>
    </xf>
    <xf numFmtId="165" fontId="77" fillId="0" borderId="0" xfId="44" applyNumberFormat="1" applyFont="1" applyAlignment="1">
      <alignment horizontal="center" vertical="center" wrapText="1"/>
    </xf>
    <xf numFmtId="0" fontId="78" fillId="0" borderId="0" xfId="44" applyFont="1"/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4" fontId="1" fillId="0" borderId="0" xfId="44" applyNumberFormat="1" applyAlignment="1">
      <alignment vertical="center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78" fillId="0" borderId="0" xfId="44" applyNumberFormat="1" applyFont="1" applyAlignment="1">
      <alignment vertical="center"/>
    </xf>
    <xf numFmtId="49" fontId="51" fillId="0" borderId="0" xfId="44" applyNumberFormat="1" applyFont="1" applyAlignment="1">
      <alignment horizontal="left" vertical="center"/>
    </xf>
    <xf numFmtId="0" fontId="51" fillId="0" borderId="0" xfId="44" applyFont="1"/>
    <xf numFmtId="49" fontId="55" fillId="0" borderId="0" xfId="29" applyNumberFormat="1" applyFill="1" applyAlignment="1" applyProtection="1">
      <alignment horizontal="left" vertical="center"/>
    </xf>
    <xf numFmtId="4" fontId="1" fillId="33" borderId="0" xfId="44" applyNumberFormat="1" applyFill="1" applyAlignment="1">
      <alignment vertical="center"/>
    </xf>
    <xf numFmtId="4" fontId="60" fillId="0" borderId="0" xfId="44" applyNumberFormat="1" applyFont="1" applyAlignment="1">
      <alignment vertical="center"/>
    </xf>
    <xf numFmtId="0" fontId="60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2" fillId="0" borderId="0" xfId="44" applyFont="1" applyAlignment="1">
      <alignment horizontal="left" vertical="center"/>
    </xf>
    <xf numFmtId="0" fontId="52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0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79" fillId="0" borderId="31" xfId="0" applyNumberFormat="1" applyFont="1" applyBorder="1" applyAlignment="1">
      <alignment horizontal="right"/>
    </xf>
    <xf numFmtId="0" fontId="79" fillId="0" borderId="31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4" fontId="63" fillId="0" borderId="19" xfId="0" applyNumberFormat="1" applyFont="1" applyBorder="1" applyAlignment="1">
      <alignment horizontal="right"/>
    </xf>
    <xf numFmtId="164" fontId="1" fillId="0" borderId="0" xfId="44" applyNumberFormat="1" applyAlignment="1">
      <alignment vertical="center"/>
    </xf>
    <xf numFmtId="0" fontId="63" fillId="0" borderId="19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4" fontId="61" fillId="0" borderId="37" xfId="0" applyNumberFormat="1" applyFont="1" applyBorder="1"/>
    <xf numFmtId="4" fontId="1" fillId="0" borderId="36" xfId="0" applyNumberFormat="1" applyFont="1" applyBorder="1"/>
    <xf numFmtId="4" fontId="61" fillId="0" borderId="28" xfId="0" applyNumberFormat="1" applyFont="1" applyBorder="1"/>
    <xf numFmtId="4" fontId="1" fillId="0" borderId="31" xfId="0" applyNumberFormat="1" applyFont="1" applyBorder="1"/>
    <xf numFmtId="4" fontId="1" fillId="0" borderId="31" xfId="0" applyNumberFormat="1" applyFont="1" applyBorder="1" applyAlignment="1">
      <alignment horizontal="right"/>
    </xf>
    <xf numFmtId="4" fontId="61" fillId="0" borderId="29" xfId="0" applyNumberFormat="1" applyFont="1" applyBorder="1"/>
    <xf numFmtId="4" fontId="1" fillId="0" borderId="32" xfId="0" applyNumberFormat="1" applyFont="1" applyBorder="1"/>
    <xf numFmtId="165" fontId="1" fillId="0" borderId="38" xfId="44" applyNumberFormat="1" applyBorder="1" applyAlignment="1">
      <alignment horizontal="right"/>
    </xf>
    <xf numFmtId="165" fontId="1" fillId="0" borderId="36" xfId="44" applyNumberFormat="1" applyBorder="1" applyAlignment="1">
      <alignment horizontal="right"/>
    </xf>
    <xf numFmtId="4" fontId="61" fillId="0" borderId="19" xfId="0" applyNumberFormat="1" applyFont="1" applyBorder="1"/>
    <xf numFmtId="4" fontId="61" fillId="0" borderId="34" xfId="0" applyNumberFormat="1" applyFont="1" applyBorder="1"/>
    <xf numFmtId="4" fontId="61" fillId="0" borderId="19" xfId="0" applyNumberFormat="1" applyFont="1" applyBorder="1" applyAlignment="1">
      <alignment horizontal="right"/>
    </xf>
    <xf numFmtId="0" fontId="61" fillId="0" borderId="19" xfId="0" applyFont="1" applyBorder="1" applyAlignment="1">
      <alignment horizontal="center" vertical="center"/>
    </xf>
    <xf numFmtId="3" fontId="61" fillId="0" borderId="34" xfId="0" applyNumberFormat="1" applyFont="1" applyBorder="1"/>
    <xf numFmtId="4" fontId="1" fillId="37" borderId="38" xfId="0" applyNumberFormat="1" applyFont="1" applyFill="1" applyBorder="1"/>
    <xf numFmtId="4" fontId="1" fillId="37" borderId="36" xfId="0" applyNumberFormat="1" applyFont="1" applyFill="1" applyBorder="1"/>
    <xf numFmtId="4" fontId="1" fillId="0" borderId="19" xfId="0" applyNumberFormat="1" applyFont="1" applyBorder="1" applyAlignment="1">
      <alignment horizontal="right"/>
    </xf>
    <xf numFmtId="4" fontId="1" fillId="0" borderId="19" xfId="0" applyNumberFormat="1" applyFont="1" applyBorder="1"/>
    <xf numFmtId="2" fontId="61" fillId="0" borderId="19" xfId="0" applyNumberFormat="1" applyFont="1" applyBorder="1" applyAlignment="1">
      <alignment horizontal="right"/>
    </xf>
    <xf numFmtId="2" fontId="61" fillId="0" borderId="19" xfId="0" applyNumberFormat="1" applyFont="1" applyBorder="1" applyAlignment="1">
      <alignment horizontal="right" vertical="center"/>
    </xf>
    <xf numFmtId="4" fontId="1" fillId="36" borderId="46" xfId="0" applyNumberFormat="1" applyFont="1" applyFill="1" applyBorder="1"/>
    <xf numFmtId="4" fontId="1" fillId="36" borderId="31" xfId="0" applyNumberFormat="1" applyFont="1" applyFill="1" applyBorder="1"/>
    <xf numFmtId="2" fontId="61" fillId="0" borderId="52" xfId="0" applyNumberFormat="1" applyFont="1" applyBorder="1" applyAlignment="1">
      <alignment horizontal="right" vertical="center"/>
    </xf>
    <xf numFmtId="4" fontId="1" fillId="37" borderId="19" xfId="0" applyNumberFormat="1" applyFont="1" applyFill="1" applyBorder="1"/>
    <xf numFmtId="4" fontId="1" fillId="37" borderId="31" xfId="0" applyNumberFormat="1" applyFont="1" applyFill="1" applyBorder="1"/>
    <xf numFmtId="4" fontId="1" fillId="36" borderId="19" xfId="0" applyNumberFormat="1" applyFont="1" applyFill="1" applyBorder="1"/>
    <xf numFmtId="4" fontId="1" fillId="0" borderId="28" xfId="0" applyNumberFormat="1" applyFont="1" applyBorder="1"/>
    <xf numFmtId="4" fontId="1" fillId="0" borderId="44" xfId="0" applyNumberFormat="1" applyFont="1" applyBorder="1"/>
    <xf numFmtId="0" fontId="1" fillId="0" borderId="38" xfId="0" applyFont="1" applyBorder="1"/>
    <xf numFmtId="10" fontId="61" fillId="0" borderId="28" xfId="65" applyNumberFormat="1" applyFont="1" applyFill="1" applyBorder="1" applyAlignment="1">
      <alignment horizontal="right"/>
    </xf>
    <xf numFmtId="10" fontId="1" fillId="0" borderId="44" xfId="65" applyNumberFormat="1" applyFont="1" applyFill="1" applyBorder="1" applyAlignment="1">
      <alignment horizontal="right"/>
    </xf>
    <xf numFmtId="10" fontId="1" fillId="0" borderId="31" xfId="65" applyNumberFormat="1" applyFont="1" applyFill="1" applyBorder="1" applyAlignment="1">
      <alignment horizontal="right"/>
    </xf>
    <xf numFmtId="10" fontId="61" fillId="0" borderId="19" xfId="65" applyNumberFormat="1" applyFont="1" applyFill="1" applyBorder="1" applyAlignment="1">
      <alignment horizontal="right"/>
    </xf>
    <xf numFmtId="4" fontId="61" fillId="34" borderId="38" xfId="0" applyNumberFormat="1" applyFont="1" applyFill="1" applyBorder="1"/>
    <xf numFmtId="4" fontId="1" fillId="34" borderId="36" xfId="0" applyNumberFormat="1" applyFont="1" applyFill="1" applyBorder="1"/>
    <xf numFmtId="4" fontId="1" fillId="0" borderId="35" xfId="0" applyNumberFormat="1" applyFont="1" applyBorder="1"/>
    <xf numFmtId="2" fontId="61" fillId="0" borderId="19" xfId="0" applyNumberFormat="1" applyFont="1" applyBorder="1" applyAlignment="1">
      <alignment horizontal="center" vertical="center"/>
    </xf>
    <xf numFmtId="4" fontId="1" fillId="0" borderId="31" xfId="44" applyNumberFormat="1" applyBorder="1" applyAlignment="1">
      <alignment vertical="center"/>
    </xf>
    <xf numFmtId="4" fontId="61" fillId="32" borderId="46" xfId="0" applyNumberFormat="1" applyFont="1" applyFill="1" applyBorder="1"/>
    <xf numFmtId="4" fontId="1" fillId="32" borderId="31" xfId="0" applyNumberFormat="1" applyFont="1" applyFill="1" applyBorder="1"/>
    <xf numFmtId="2" fontId="61" fillId="0" borderId="19" xfId="0" applyNumberFormat="1" applyFont="1" applyBorder="1"/>
    <xf numFmtId="4" fontId="1" fillId="29" borderId="31" xfId="0" applyNumberFormat="1" applyFont="1" applyFill="1" applyBorder="1"/>
    <xf numFmtId="4" fontId="1" fillId="29" borderId="31" xfId="0" applyNumberFormat="1" applyFont="1" applyFill="1" applyBorder="1" applyAlignment="1">
      <alignment horizontal="right"/>
    </xf>
    <xf numFmtId="4" fontId="61" fillId="32" borderId="19" xfId="0" applyNumberFormat="1" applyFont="1" applyFill="1" applyBorder="1"/>
    <xf numFmtId="2" fontId="61" fillId="32" borderId="19" xfId="0" applyNumberFormat="1" applyFont="1" applyFill="1" applyBorder="1"/>
    <xf numFmtId="2" fontId="1" fillId="32" borderId="19" xfId="0" applyNumberFormat="1" applyFont="1" applyFill="1" applyBorder="1" applyAlignment="1">
      <alignment horizontal="right"/>
    </xf>
    <xf numFmtId="2" fontId="1" fillId="0" borderId="19" xfId="44" applyNumberFormat="1" applyBorder="1" applyAlignment="1">
      <alignment vertical="center"/>
    </xf>
    <xf numFmtId="178" fontId="1" fillId="29" borderId="31" xfId="0" applyNumberFormat="1" applyFont="1" applyFill="1" applyBorder="1"/>
    <xf numFmtId="177" fontId="1" fillId="29" borderId="31" xfId="0" applyNumberFormat="1" applyFont="1" applyFill="1" applyBorder="1"/>
    <xf numFmtId="177" fontId="1" fillId="29" borderId="35" xfId="0" applyNumberFormat="1" applyFont="1" applyFill="1" applyBorder="1"/>
    <xf numFmtId="4" fontId="61" fillId="32" borderId="38" xfId="0" applyNumberFormat="1" applyFont="1" applyFill="1" applyBorder="1"/>
    <xf numFmtId="4" fontId="1" fillId="0" borderId="34" xfId="0" applyNumberFormat="1" applyFont="1" applyBorder="1"/>
    <xf numFmtId="4" fontId="1" fillId="29" borderId="32" xfId="0" applyNumberFormat="1" applyFont="1" applyFill="1" applyBorder="1"/>
    <xf numFmtId="4" fontId="61" fillId="34" borderId="47" xfId="0" applyNumberFormat="1" applyFont="1" applyFill="1" applyBorder="1"/>
    <xf numFmtId="4" fontId="61" fillId="0" borderId="46" xfId="0" applyNumberFormat="1" applyFont="1" applyBorder="1" applyAlignment="1">
      <alignment horizontal="right"/>
    </xf>
    <xf numFmtId="4" fontId="61" fillId="29" borderId="46" xfId="0" applyNumberFormat="1" applyFont="1" applyFill="1" applyBorder="1"/>
    <xf numFmtId="4" fontId="61" fillId="0" borderId="46" xfId="0" applyNumberFormat="1" applyFont="1" applyBorder="1"/>
    <xf numFmtId="179" fontId="1" fillId="29" borderId="31" xfId="0" applyNumberFormat="1" applyFont="1" applyFill="1" applyBorder="1"/>
    <xf numFmtId="179" fontId="1" fillId="29" borderId="31" xfId="0" applyNumberFormat="1" applyFont="1" applyFill="1" applyBorder="1" applyAlignment="1">
      <alignment horizontal="right"/>
    </xf>
    <xf numFmtId="4" fontId="61" fillId="34" borderId="46" xfId="0" applyNumberFormat="1" applyFont="1" applyFill="1" applyBorder="1"/>
    <xf numFmtId="4" fontId="1" fillId="34" borderId="31" xfId="0" applyNumberFormat="1" applyFont="1" applyFill="1" applyBorder="1"/>
    <xf numFmtId="0" fontId="1" fillId="0" borderId="19" xfId="44" applyBorder="1" applyAlignment="1">
      <alignment horizontal="right" vertical="center"/>
    </xf>
    <xf numFmtId="180" fontId="1" fillId="0" borderId="31" xfId="0" applyNumberFormat="1" applyFont="1" applyBorder="1"/>
    <xf numFmtId="180" fontId="1" fillId="0" borderId="31" xfId="0" applyNumberFormat="1" applyFont="1" applyBorder="1" applyAlignment="1">
      <alignment horizontal="right"/>
    </xf>
    <xf numFmtId="4" fontId="1" fillId="0" borderId="46" xfId="0" applyNumberFormat="1" applyFont="1" applyBorder="1" applyAlignment="1">
      <alignment horizontal="right"/>
    </xf>
    <xf numFmtId="4" fontId="1" fillId="0" borderId="19" xfId="44" applyNumberFormat="1" applyBorder="1" applyAlignment="1">
      <alignment horizontal="right" vertical="center"/>
    </xf>
    <xf numFmtId="4" fontId="1" fillId="0" borderId="19" xfId="44" applyNumberFormat="1" applyBorder="1" applyAlignment="1">
      <alignment horizontal="right"/>
    </xf>
    <xf numFmtId="4" fontId="1" fillId="0" borderId="45" xfId="0" applyNumberFormat="1" applyFont="1" applyBorder="1"/>
    <xf numFmtId="0" fontId="1" fillId="0" borderId="31" xfId="0" applyFont="1" applyBorder="1" applyAlignment="1">
      <alignment horizontal="center" vertical="center"/>
    </xf>
    <xf numFmtId="3" fontId="1" fillId="0" borderId="32" xfId="0" applyNumberFormat="1" applyFont="1" applyBorder="1"/>
    <xf numFmtId="0" fontId="1" fillId="0" borderId="40" xfId="0" applyFont="1" applyBorder="1" applyAlignment="1">
      <alignment horizontal="center" vertical="center"/>
    </xf>
    <xf numFmtId="0" fontId="1" fillId="32" borderId="41" xfId="0" applyFont="1" applyFill="1" applyBorder="1" applyAlignment="1">
      <alignment horizontal="left" vertical="center" wrapText="1"/>
    </xf>
    <xf numFmtId="49" fontId="27" fillId="0" borderId="22" xfId="0" applyNumberFormat="1" applyFont="1" applyBorder="1" applyAlignment="1">
      <alignment horizontal="center" vertical="center"/>
    </xf>
    <xf numFmtId="0" fontId="1" fillId="34" borderId="41" xfId="0" applyFont="1" applyFill="1" applyBorder="1" applyAlignment="1">
      <alignment vertical="center" wrapText="1"/>
    </xf>
    <xf numFmtId="4" fontId="61" fillId="34" borderId="41" xfId="0" applyNumberFormat="1" applyFont="1" applyFill="1" applyBorder="1"/>
    <xf numFmtId="0" fontId="1" fillId="0" borderId="37" xfId="44" applyBorder="1" applyAlignment="1">
      <alignment horizontal="left" vertical="center" wrapText="1"/>
    </xf>
    <xf numFmtId="4" fontId="61" fillId="0" borderId="38" xfId="0" applyNumberFormat="1" applyFont="1" applyBorder="1" applyAlignment="1">
      <alignment horizontal="right"/>
    </xf>
    <xf numFmtId="4" fontId="1" fillId="0" borderId="36" xfId="0" applyNumberFormat="1" applyFont="1" applyBorder="1" applyAlignment="1">
      <alignment horizontal="right"/>
    </xf>
    <xf numFmtId="0" fontId="1" fillId="0" borderId="28" xfId="44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61" fillId="0" borderId="34" xfId="0" applyNumberFormat="1" applyFont="1" applyBorder="1" applyAlignment="1">
      <alignment horizontal="right"/>
    </xf>
    <xf numFmtId="49" fontId="27" fillId="34" borderId="22" xfId="0" applyNumberFormat="1" applyFont="1" applyFill="1" applyBorder="1" applyAlignment="1">
      <alignment horizontal="center" vertical="center"/>
    </xf>
    <xf numFmtId="0" fontId="1" fillId="0" borderId="17" xfId="44" applyBorder="1" applyAlignment="1">
      <alignment horizontal="left" vertical="center" wrapText="1"/>
    </xf>
    <xf numFmtId="4" fontId="61" fillId="0" borderId="17" xfId="0" applyNumberFormat="1" applyFont="1" applyBorder="1" applyAlignment="1">
      <alignment horizontal="right"/>
    </xf>
    <xf numFmtId="4" fontId="1" fillId="29" borderId="35" xfId="0" applyNumberFormat="1" applyFont="1" applyFill="1" applyBorder="1"/>
    <xf numFmtId="0" fontId="1" fillId="34" borderId="53" xfId="0" applyFont="1" applyFill="1" applyBorder="1" applyAlignment="1">
      <alignment vertical="center" wrapText="1"/>
    </xf>
    <xf numFmtId="0" fontId="27" fillId="34" borderId="54" xfId="44" applyFont="1" applyFill="1" applyBorder="1" applyAlignment="1">
      <alignment horizontal="center" vertical="center"/>
    </xf>
    <xf numFmtId="4" fontId="1" fillId="34" borderId="53" xfId="44" applyNumberFormat="1" applyFill="1" applyBorder="1" applyAlignment="1">
      <alignment horizontal="right" vertical="center"/>
    </xf>
    <xf numFmtId="0" fontId="1" fillId="34" borderId="37" xfId="0" applyFont="1" applyFill="1" applyBorder="1" applyAlignment="1">
      <alignment vertical="center" wrapText="1"/>
    </xf>
    <xf numFmtId="4" fontId="61" fillId="34" borderId="49" xfId="0" applyNumberFormat="1" applyFont="1" applyFill="1" applyBorder="1" applyAlignment="1">
      <alignment horizontal="right"/>
    </xf>
    <xf numFmtId="0" fontId="1" fillId="0" borderId="29" xfId="44" applyBorder="1" applyAlignment="1">
      <alignment horizontal="left" vertical="center" wrapText="1"/>
    </xf>
    <xf numFmtId="4" fontId="61" fillId="0" borderId="34" xfId="0" applyNumberFormat="1" applyFont="1" applyBorder="1" applyAlignment="1">
      <alignment horizontal="right" vertical="center"/>
    </xf>
    <xf numFmtId="0" fontId="1" fillId="35" borderId="41" xfId="0" applyFont="1" applyFill="1" applyBorder="1" applyAlignment="1">
      <alignment vertical="center" wrapText="1"/>
    </xf>
    <xf numFmtId="0" fontId="27" fillId="35" borderId="40" xfId="44" applyFont="1" applyFill="1" applyBorder="1" applyAlignment="1">
      <alignment horizontal="center" vertical="center"/>
    </xf>
    <xf numFmtId="4" fontId="61" fillId="0" borderId="41" xfId="0" applyNumberFormat="1" applyFont="1" applyBorder="1"/>
    <xf numFmtId="4" fontId="1" fillId="0" borderId="40" xfId="0" applyNumberFormat="1" applyFont="1" applyBorder="1"/>
    <xf numFmtId="4" fontId="1" fillId="0" borderId="34" xfId="44" applyNumberFormat="1" applyBorder="1" applyAlignment="1">
      <alignment horizontal="right" vertical="center"/>
    </xf>
    <xf numFmtId="4" fontId="1" fillId="0" borderId="31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left"/>
    </xf>
    <xf numFmtId="0" fontId="1" fillId="0" borderId="40" xfId="0" applyFont="1" applyBorder="1"/>
    <xf numFmtId="4" fontId="61" fillId="0" borderId="22" xfId="0" applyNumberFormat="1" applyFont="1" applyBorder="1"/>
    <xf numFmtId="4" fontId="61" fillId="0" borderId="31" xfId="0" applyNumberFormat="1" applyFont="1" applyBorder="1"/>
    <xf numFmtId="181" fontId="61" fillId="0" borderId="28" xfId="0" applyNumberFormat="1" applyFont="1" applyBorder="1"/>
    <xf numFmtId="181" fontId="61" fillId="0" borderId="28" xfId="0" applyNumberFormat="1" applyFont="1" applyBorder="1" applyAlignment="1">
      <alignment horizontal="right"/>
    </xf>
    <xf numFmtId="171" fontId="61" fillId="0" borderId="37" xfId="0" applyNumberFormat="1" applyFont="1" applyBorder="1"/>
    <xf numFmtId="171" fontId="1" fillId="0" borderId="36" xfId="0" applyNumberFormat="1" applyFont="1" applyBorder="1"/>
    <xf numFmtId="171" fontId="61" fillId="0" borderId="28" xfId="0" applyNumberFormat="1" applyFont="1" applyBorder="1"/>
    <xf numFmtId="171" fontId="1" fillId="0" borderId="31" xfId="0" applyNumberFormat="1" applyFont="1" applyBorder="1"/>
    <xf numFmtId="171" fontId="61" fillId="0" borderId="28" xfId="0" applyNumberFormat="1" applyFont="1" applyBorder="1" applyAlignment="1">
      <alignment horizontal="right"/>
    </xf>
    <xf numFmtId="171" fontId="1" fillId="0" borderId="31" xfId="0" applyNumberFormat="1" applyFont="1" applyBorder="1" applyAlignment="1">
      <alignment horizontal="right"/>
    </xf>
    <xf numFmtId="0" fontId="1" fillId="0" borderId="28" xfId="44" applyBorder="1" applyAlignment="1">
      <alignment horizontal="center" vertical="center"/>
    </xf>
    <xf numFmtId="0" fontId="68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68" fillId="0" borderId="0" xfId="58" applyFont="1" applyAlignment="1">
      <alignment horizontal="left" vertical="center" wrapText="1"/>
    </xf>
    <xf numFmtId="0" fontId="68" fillId="0" borderId="0" xfId="42" applyFont="1" applyAlignment="1">
      <alignment horizontal="center" vertical="center" wrapText="1"/>
    </xf>
    <xf numFmtId="0" fontId="45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center" vertical="center"/>
    </xf>
    <xf numFmtId="0" fontId="45" fillId="0" borderId="26" xfId="44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45" fillId="0" borderId="55" xfId="44" applyFont="1" applyBorder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1" xfId="44" applyBorder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49" fontId="46" fillId="0" borderId="26" xfId="44" applyNumberFormat="1" applyFont="1" applyBorder="1" applyAlignment="1">
      <alignment horizontal="center" vertical="center"/>
    </xf>
    <xf numFmtId="49" fontId="46" fillId="0" borderId="0" xfId="44" applyNumberFormat="1" applyFont="1" applyAlignment="1">
      <alignment horizontal="center" vertical="center"/>
    </xf>
    <xf numFmtId="49" fontId="46" fillId="0" borderId="55" xfId="44" applyNumberFormat="1" applyFont="1" applyBorder="1" applyAlignment="1">
      <alignment horizontal="center" vertical="center"/>
    </xf>
    <xf numFmtId="169" fontId="1" fillId="0" borderId="31" xfId="0" applyNumberFormat="1" applyFont="1" applyBorder="1"/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94" t="s">
        <v>235</v>
      </c>
      <c r="B1" s="495"/>
      <c r="C1" s="495"/>
      <c r="D1" s="495"/>
      <c r="E1" s="495"/>
      <c r="F1" s="495"/>
      <c r="G1" s="495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96" t="s">
        <v>320</v>
      </c>
      <c r="B72" s="496"/>
      <c r="C72" s="496"/>
      <c r="D72" s="496"/>
      <c r="E72" s="496"/>
      <c r="F72" s="496"/>
      <c r="G72" s="496"/>
    </row>
    <row r="73" spans="1:8" ht="15" x14ac:dyDescent="0.25">
      <c r="A73" s="496"/>
      <c r="B73" s="496"/>
      <c r="C73" s="496"/>
      <c r="D73" s="496"/>
      <c r="E73" s="496"/>
      <c r="F73" s="496"/>
      <c r="G73" s="496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96" t="s">
        <v>346</v>
      </c>
      <c r="B122" s="496"/>
      <c r="C122" s="496"/>
      <c r="D122" s="496"/>
      <c r="E122" s="496"/>
      <c r="F122" s="496"/>
      <c r="G122" s="496"/>
      <c r="H122" s="106"/>
      <c r="I122" s="106"/>
      <c r="J122" s="106"/>
      <c r="K122" s="106"/>
      <c r="L122" s="106"/>
    </row>
    <row r="123" spans="1:12" x14ac:dyDescent="0.25">
      <c r="A123" s="496"/>
      <c r="B123" s="496"/>
      <c r="C123" s="496"/>
      <c r="D123" s="496"/>
      <c r="E123" s="496"/>
      <c r="F123" s="496"/>
      <c r="G123" s="496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97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97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98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98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98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98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93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93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93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93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93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93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64"/>
  <sheetViews>
    <sheetView tabSelected="1" view="pageBreakPreview" topLeftCell="A421" zoomScaleNormal="70" zoomScaleSheetLayoutView="100" workbookViewId="0">
      <selection activeCell="E441" sqref="E441:E442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25.42578125" style="276" hidden="1" customWidth="1"/>
    <col min="7" max="7" width="25" style="276" hidden="1" customWidth="1"/>
    <col min="8" max="8" width="16" style="276" hidden="1" customWidth="1"/>
    <col min="9" max="9" width="13" style="276" customWidth="1"/>
    <col min="10" max="10" width="12" style="276" customWidth="1"/>
    <col min="11" max="11" width="13.7109375" style="276" customWidth="1"/>
    <col min="12" max="16384" width="10.28515625" style="276"/>
  </cols>
  <sheetData>
    <row r="1" spans="1:11" x14ac:dyDescent="0.25">
      <c r="A1" s="285" t="s">
        <v>1125</v>
      </c>
      <c r="K1" s="319" t="s">
        <v>1150</v>
      </c>
    </row>
    <row r="2" spans="1:11" x14ac:dyDescent="0.25">
      <c r="K2" s="337" t="s">
        <v>1133</v>
      </c>
    </row>
    <row r="3" spans="1:11" x14ac:dyDescent="0.25">
      <c r="K3" s="337" t="s">
        <v>1134</v>
      </c>
    </row>
    <row r="4" spans="1:11" x14ac:dyDescent="0.25">
      <c r="E4" s="319"/>
    </row>
    <row r="6" spans="1:11" ht="49.5" customHeight="1" outlineLevel="1" x14ac:dyDescent="0.25">
      <c r="A6" s="500" t="s">
        <v>1151</v>
      </c>
      <c r="B6" s="500"/>
      <c r="C6" s="500"/>
      <c r="D6" s="500"/>
      <c r="E6" s="500"/>
      <c r="F6" s="500"/>
      <c r="G6" s="500"/>
      <c r="H6" s="500"/>
      <c r="I6" s="500"/>
      <c r="J6" s="500"/>
      <c r="K6" s="500"/>
    </row>
    <row r="7" spans="1:11" ht="42" customHeight="1" outlineLevel="1" x14ac:dyDescent="0.25">
      <c r="A7" s="501" t="s">
        <v>1130</v>
      </c>
      <c r="B7" s="501"/>
      <c r="C7" s="501"/>
      <c r="D7" s="501"/>
      <c r="E7" s="501"/>
      <c r="F7" s="501"/>
      <c r="G7" s="501"/>
      <c r="H7" s="501"/>
      <c r="I7" s="501"/>
      <c r="J7" s="501"/>
      <c r="K7" s="501"/>
    </row>
    <row r="8" spans="1:11" ht="18.75" outlineLevel="1" x14ac:dyDescent="0.25">
      <c r="A8" s="502" t="s">
        <v>1152</v>
      </c>
      <c r="B8" s="502"/>
      <c r="C8" s="502"/>
      <c r="D8" s="502"/>
      <c r="E8" s="502"/>
      <c r="F8" s="502"/>
      <c r="G8" s="502"/>
      <c r="H8" s="502"/>
      <c r="I8" s="502"/>
      <c r="J8" s="502"/>
      <c r="K8" s="502"/>
    </row>
    <row r="9" spans="1:11" ht="23.25" customHeight="1" outlineLevel="1" x14ac:dyDescent="0.25">
      <c r="A9" s="502" t="s">
        <v>1131</v>
      </c>
      <c r="B9" s="502"/>
      <c r="C9" s="502"/>
      <c r="D9" s="502"/>
      <c r="E9" s="502"/>
      <c r="F9" s="502"/>
      <c r="G9" s="502"/>
      <c r="H9" s="502"/>
      <c r="I9" s="502"/>
      <c r="J9" s="502"/>
      <c r="K9" s="502"/>
    </row>
    <row r="10" spans="1:11" ht="23.25" customHeight="1" outlineLevel="1" x14ac:dyDescent="0.25">
      <c r="A10" s="502" t="s">
        <v>1149</v>
      </c>
      <c r="B10" s="502"/>
      <c r="C10" s="502"/>
      <c r="D10" s="502"/>
      <c r="E10" s="502"/>
      <c r="F10" s="502"/>
      <c r="G10" s="502"/>
      <c r="H10" s="502"/>
      <c r="I10" s="502"/>
      <c r="J10" s="502"/>
      <c r="K10" s="502"/>
    </row>
    <row r="11" spans="1:11" ht="23.25" outlineLevel="1" x14ac:dyDescent="0.25">
      <c r="A11" s="334"/>
      <c r="B11" s="335"/>
      <c r="C11" s="333"/>
      <c r="D11" s="333"/>
      <c r="E11" s="333"/>
    </row>
    <row r="12" spans="1:11" ht="22.5" outlineLevel="1" x14ac:dyDescent="0.25">
      <c r="A12" s="336" t="s">
        <v>1132</v>
      </c>
      <c r="B12" s="333"/>
      <c r="C12" s="333"/>
      <c r="D12" s="333"/>
      <c r="E12" s="333"/>
    </row>
    <row r="13" spans="1:11" ht="22.5" outlineLevel="1" x14ac:dyDescent="0.25">
      <c r="A13" s="336" t="s">
        <v>1147</v>
      </c>
      <c r="B13" s="333"/>
      <c r="C13" s="333"/>
      <c r="D13" s="333"/>
      <c r="E13" s="333"/>
    </row>
    <row r="14" spans="1:11" ht="22.5" outlineLevel="1" x14ac:dyDescent="0.25">
      <c r="A14" s="336" t="s">
        <v>1142</v>
      </c>
      <c r="B14" s="333"/>
      <c r="C14" s="333"/>
      <c r="D14" s="333"/>
      <c r="E14" s="333"/>
    </row>
    <row r="15" spans="1:11" ht="22.5" outlineLevel="1" x14ac:dyDescent="0.25">
      <c r="A15" s="336"/>
      <c r="B15" s="333"/>
      <c r="C15" s="333"/>
      <c r="D15" s="333"/>
      <c r="E15" s="333"/>
    </row>
    <row r="16" spans="1:11" ht="18.75" customHeight="1" thickBot="1" x14ac:dyDescent="0.3">
      <c r="A16" s="499" t="s">
        <v>919</v>
      </c>
      <c r="B16" s="499"/>
      <c r="C16" s="499"/>
      <c r="D16" s="499"/>
      <c r="E16" s="499"/>
      <c r="F16" s="499"/>
      <c r="G16" s="499"/>
      <c r="H16" s="499"/>
      <c r="I16" s="499"/>
      <c r="J16" s="499"/>
      <c r="K16" s="499"/>
    </row>
    <row r="17" spans="1:11" ht="78" customHeight="1" x14ac:dyDescent="0.25">
      <c r="A17" s="295" t="s">
        <v>0</v>
      </c>
      <c r="B17" s="297" t="s">
        <v>1</v>
      </c>
      <c r="C17" s="303" t="s">
        <v>607</v>
      </c>
      <c r="D17" s="515" t="s">
        <v>1144</v>
      </c>
      <c r="E17" s="516"/>
      <c r="I17" s="506" t="s">
        <v>1135</v>
      </c>
      <c r="J17" s="507"/>
      <c r="K17" s="508" t="s">
        <v>1139</v>
      </c>
    </row>
    <row r="18" spans="1:11" ht="49.5" customHeight="1" x14ac:dyDescent="0.25">
      <c r="A18" s="296"/>
      <c r="B18" s="298"/>
      <c r="C18" s="304"/>
      <c r="D18" s="277" t="s">
        <v>1145</v>
      </c>
      <c r="E18" s="320" t="s">
        <v>1146</v>
      </c>
      <c r="I18" s="492" t="s">
        <v>1136</v>
      </c>
      <c r="J18" s="338" t="s">
        <v>1137</v>
      </c>
      <c r="K18" s="509"/>
    </row>
    <row r="19" spans="1:11" s="318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1" t="s">
        <v>1138</v>
      </c>
      <c r="I19" s="339">
        <v>5</v>
      </c>
      <c r="J19" s="340">
        <v>7</v>
      </c>
      <c r="K19" s="341">
        <v>8</v>
      </c>
    </row>
    <row r="20" spans="1:11" s="318" customFormat="1" ht="19.5" thickBot="1" x14ac:dyDescent="0.3">
      <c r="A20" s="517" t="s">
        <v>532</v>
      </c>
      <c r="B20" s="518"/>
      <c r="C20" s="518"/>
      <c r="D20" s="518"/>
      <c r="E20" s="518"/>
      <c r="F20" s="518"/>
      <c r="G20" s="518"/>
      <c r="H20" s="518"/>
      <c r="I20" s="518"/>
      <c r="J20" s="518"/>
      <c r="K20" s="518"/>
    </row>
    <row r="21" spans="1:11" s="318" customFormat="1" x14ac:dyDescent="0.25">
      <c r="A21" s="354" t="s">
        <v>16</v>
      </c>
      <c r="B21" s="352" t="s">
        <v>1025</v>
      </c>
      <c r="C21" s="353" t="s">
        <v>752</v>
      </c>
      <c r="D21" s="414">
        <v>2422.3469999999998</v>
      </c>
      <c r="E21" s="415">
        <v>2585.6019999999999</v>
      </c>
      <c r="F21" s="322"/>
      <c r="G21" s="322"/>
      <c r="H21" s="322"/>
      <c r="I21" s="342">
        <f>E21-D21</f>
        <v>163.25500000000011</v>
      </c>
      <c r="J21" s="342">
        <f>E21/D21%-100</f>
        <v>6.7395381421406597</v>
      </c>
      <c r="K21" s="343"/>
    </row>
    <row r="22" spans="1:11" s="318" customFormat="1" ht="31.5" outlineLevel="1" x14ac:dyDescent="0.25">
      <c r="A22" s="266" t="s">
        <v>17</v>
      </c>
      <c r="B22" s="306" t="s">
        <v>1026</v>
      </c>
      <c r="C22" s="269" t="s">
        <v>752</v>
      </c>
      <c r="D22" s="392"/>
      <c r="E22" s="385"/>
      <c r="F22" s="322"/>
      <c r="G22" s="322"/>
      <c r="H22" s="322"/>
      <c r="I22" s="343"/>
      <c r="J22" s="342"/>
      <c r="K22" s="343"/>
    </row>
    <row r="23" spans="1:11" s="318" customFormat="1" ht="31.5" outlineLevel="1" x14ac:dyDescent="0.25">
      <c r="A23" s="266" t="s">
        <v>201</v>
      </c>
      <c r="B23" s="306" t="s">
        <v>904</v>
      </c>
      <c r="C23" s="269" t="s">
        <v>752</v>
      </c>
      <c r="D23" s="392"/>
      <c r="E23" s="385"/>
      <c r="F23" s="322"/>
      <c r="G23" s="322"/>
      <c r="H23" s="322"/>
      <c r="I23" s="343"/>
      <c r="J23" s="342"/>
      <c r="K23" s="343"/>
    </row>
    <row r="24" spans="1:11" s="318" customFormat="1" ht="31.5" outlineLevel="1" x14ac:dyDescent="0.25">
      <c r="A24" s="266" t="s">
        <v>203</v>
      </c>
      <c r="B24" s="306" t="s">
        <v>905</v>
      </c>
      <c r="C24" s="269" t="s">
        <v>752</v>
      </c>
      <c r="D24" s="392"/>
      <c r="E24" s="385"/>
      <c r="F24" s="322"/>
      <c r="G24" s="322"/>
      <c r="H24" s="322"/>
      <c r="I24" s="343"/>
      <c r="J24" s="342"/>
      <c r="K24" s="343"/>
    </row>
    <row r="25" spans="1:11" s="318" customFormat="1" ht="31.5" outlineLevel="1" x14ac:dyDescent="0.25">
      <c r="A25" s="266" t="s">
        <v>205</v>
      </c>
      <c r="B25" s="306" t="s">
        <v>890</v>
      </c>
      <c r="C25" s="269" t="s">
        <v>752</v>
      </c>
      <c r="D25" s="392"/>
      <c r="E25" s="385"/>
      <c r="F25" s="322"/>
      <c r="G25" s="322"/>
      <c r="H25" s="322"/>
      <c r="I25" s="343"/>
      <c r="J25" s="342"/>
      <c r="K25" s="343"/>
    </row>
    <row r="26" spans="1:11" s="318" customFormat="1" outlineLevel="1" x14ac:dyDescent="0.25">
      <c r="A26" s="266" t="s">
        <v>18</v>
      </c>
      <c r="B26" s="306" t="s">
        <v>1065</v>
      </c>
      <c r="C26" s="269" t="s">
        <v>752</v>
      </c>
      <c r="D26" s="392"/>
      <c r="E26" s="385"/>
      <c r="F26" s="322"/>
      <c r="G26" s="322" t="s">
        <v>1148</v>
      </c>
      <c r="H26" s="322"/>
      <c r="I26" s="343"/>
      <c r="J26" s="342"/>
      <c r="K26" s="343"/>
    </row>
    <row r="27" spans="1:11" s="318" customFormat="1" x14ac:dyDescent="0.25">
      <c r="A27" s="266" t="s">
        <v>21</v>
      </c>
      <c r="B27" s="306" t="s">
        <v>950</v>
      </c>
      <c r="C27" s="269" t="s">
        <v>752</v>
      </c>
      <c r="D27" s="392">
        <v>2068.9879999999998</v>
      </c>
      <c r="E27" s="384">
        <v>2104.9369999999999</v>
      </c>
      <c r="F27" s="322">
        <f>E27/E21%</f>
        <v>81.409938575233156</v>
      </c>
      <c r="G27" s="322">
        <f>D27/D21%</f>
        <v>85.412535858817918</v>
      </c>
      <c r="H27" s="322">
        <f>D27/D21%</f>
        <v>85.412535858817918</v>
      </c>
      <c r="I27" s="342">
        <f>E27-D27</f>
        <v>35.949000000000069</v>
      </c>
      <c r="J27" s="342">
        <f>E27/D27%-100</f>
        <v>1.7375161189915076</v>
      </c>
      <c r="K27" s="343"/>
    </row>
    <row r="28" spans="1:11" s="318" customFormat="1" outlineLevel="1" x14ac:dyDescent="0.25">
      <c r="A28" s="266" t="s">
        <v>38</v>
      </c>
      <c r="B28" s="306" t="s">
        <v>1066</v>
      </c>
      <c r="C28" s="269" t="s">
        <v>752</v>
      </c>
      <c r="D28" s="392" t="s">
        <v>288</v>
      </c>
      <c r="E28" s="385"/>
      <c r="F28" s="322"/>
      <c r="G28" s="322"/>
      <c r="H28" s="322"/>
      <c r="I28" s="343"/>
      <c r="J28" s="342"/>
      <c r="K28" s="343"/>
    </row>
    <row r="29" spans="1:11" s="318" customFormat="1" x14ac:dyDescent="0.25">
      <c r="A29" s="266" t="s">
        <v>74</v>
      </c>
      <c r="B29" s="306" t="s">
        <v>951</v>
      </c>
      <c r="C29" s="269" t="s">
        <v>752</v>
      </c>
      <c r="D29" s="390">
        <v>82.08</v>
      </c>
      <c r="E29" s="384">
        <v>186.12100000000001</v>
      </c>
      <c r="F29" s="378">
        <f>E29/E21%</f>
        <v>7.1983623156232097</v>
      </c>
      <c r="G29" s="378">
        <f>D29/D21%</f>
        <v>3.3884493014419488</v>
      </c>
      <c r="H29" s="322"/>
      <c r="I29" s="342">
        <f>E29-D29</f>
        <v>104.04100000000001</v>
      </c>
      <c r="J29" s="342">
        <f>E29/D29%-100</f>
        <v>126.75560428849906</v>
      </c>
      <c r="K29" s="343"/>
    </row>
    <row r="30" spans="1:11" s="318" customFormat="1" x14ac:dyDescent="0.25">
      <c r="A30" s="266" t="s">
        <v>84</v>
      </c>
      <c r="B30" s="306" t="s">
        <v>952</v>
      </c>
      <c r="C30" s="269" t="s">
        <v>752</v>
      </c>
      <c r="D30" s="390" t="s">
        <v>288</v>
      </c>
      <c r="E30" s="384"/>
      <c r="H30" s="322"/>
      <c r="I30" s="343"/>
      <c r="J30" s="342"/>
      <c r="K30" s="343"/>
    </row>
    <row r="31" spans="1:11" s="318" customFormat="1" outlineLevel="1" x14ac:dyDescent="0.25">
      <c r="A31" s="266" t="s">
        <v>745</v>
      </c>
      <c r="B31" s="306" t="s">
        <v>1073</v>
      </c>
      <c r="C31" s="269" t="s">
        <v>752</v>
      </c>
      <c r="D31" s="392" t="s">
        <v>288</v>
      </c>
      <c r="E31" s="385"/>
      <c r="H31" s="322"/>
      <c r="I31" s="343"/>
      <c r="J31" s="342"/>
      <c r="K31" s="343"/>
    </row>
    <row r="32" spans="1:11" s="318" customFormat="1" ht="31.5" outlineLevel="1" x14ac:dyDescent="0.25">
      <c r="A32" s="266" t="s">
        <v>746</v>
      </c>
      <c r="B32" s="306" t="s">
        <v>822</v>
      </c>
      <c r="C32" s="269" t="s">
        <v>752</v>
      </c>
      <c r="D32" s="392" t="s">
        <v>288</v>
      </c>
      <c r="E32" s="385"/>
      <c r="H32" s="322"/>
      <c r="I32" s="343"/>
      <c r="J32" s="342"/>
      <c r="K32" s="343"/>
    </row>
    <row r="33" spans="1:11" s="318" customFormat="1" outlineLevel="1" x14ac:dyDescent="0.25">
      <c r="A33" s="266" t="s">
        <v>989</v>
      </c>
      <c r="B33" s="306" t="s">
        <v>646</v>
      </c>
      <c r="C33" s="269" t="s">
        <v>752</v>
      </c>
      <c r="D33" s="392" t="s">
        <v>288</v>
      </c>
      <c r="E33" s="385"/>
      <c r="H33" s="322"/>
      <c r="I33" s="343"/>
      <c r="J33" s="342"/>
      <c r="K33" s="343"/>
    </row>
    <row r="34" spans="1:11" s="318" customFormat="1" outlineLevel="1" x14ac:dyDescent="0.25">
      <c r="A34" s="266" t="s">
        <v>990</v>
      </c>
      <c r="B34" s="306" t="s">
        <v>634</v>
      </c>
      <c r="C34" s="269" t="s">
        <v>752</v>
      </c>
      <c r="D34" s="392" t="s">
        <v>288</v>
      </c>
      <c r="E34" s="385"/>
      <c r="H34" s="322"/>
      <c r="I34" s="343"/>
      <c r="J34" s="342"/>
      <c r="K34" s="343"/>
    </row>
    <row r="35" spans="1:11" s="318" customFormat="1" ht="16.5" thickBot="1" x14ac:dyDescent="0.3">
      <c r="A35" s="266" t="s">
        <v>747</v>
      </c>
      <c r="B35" s="306" t="s">
        <v>953</v>
      </c>
      <c r="C35" s="281" t="s">
        <v>752</v>
      </c>
      <c r="D35" s="392">
        <v>271.279</v>
      </c>
      <c r="E35" s="416">
        <v>294.54399999999998</v>
      </c>
      <c r="F35" s="378">
        <f>E35/E21%</f>
        <v>11.391699109143635</v>
      </c>
      <c r="G35" s="378">
        <f>D35/D21%</f>
        <v>11.199014839740137</v>
      </c>
      <c r="H35" s="322"/>
      <c r="I35" s="342">
        <f>E35-D35</f>
        <v>23.264999999999986</v>
      </c>
      <c r="J35" s="342">
        <f>E35/D35%-100</f>
        <v>8.5760416397878174</v>
      </c>
      <c r="K35" s="343"/>
    </row>
    <row r="36" spans="1:11" s="318" customFormat="1" ht="31.5" x14ac:dyDescent="0.25">
      <c r="A36" s="351" t="s">
        <v>19</v>
      </c>
      <c r="B36" s="352" t="s">
        <v>1027</v>
      </c>
      <c r="C36" s="353" t="s">
        <v>752</v>
      </c>
      <c r="D36" s="414">
        <v>2239.1280000000002</v>
      </c>
      <c r="E36" s="415">
        <v>2355.482</v>
      </c>
      <c r="F36" s="322">
        <f>D51+D60+D66+D67+D68+D71+D75</f>
        <v>2692.0782399999994</v>
      </c>
      <c r="G36" s="322"/>
      <c r="H36" s="322">
        <f>E36-F36</f>
        <v>-336.5962399999994</v>
      </c>
      <c r="I36" s="447">
        <f>E36-D36</f>
        <v>116.35399999999981</v>
      </c>
      <c r="J36" s="447">
        <f>E36/D36%-100</f>
        <v>5.1963978834617706</v>
      </c>
      <c r="K36" s="343"/>
    </row>
    <row r="37" spans="1:11" s="318" customFormat="1" ht="31.5" outlineLevel="1" x14ac:dyDescent="0.25">
      <c r="A37" s="266" t="s">
        <v>23</v>
      </c>
      <c r="B37" s="306" t="s">
        <v>1026</v>
      </c>
      <c r="C37" s="269" t="s">
        <v>752</v>
      </c>
      <c r="D37" s="392"/>
      <c r="E37" s="385"/>
      <c r="F37" s="322">
        <f>E51+E60+E66+E67+E68+E71+E75</f>
        <v>2841.0564199999999</v>
      </c>
      <c r="G37" s="322"/>
      <c r="H37" s="322"/>
      <c r="I37" s="343"/>
      <c r="J37" s="342"/>
      <c r="K37" s="343"/>
    </row>
    <row r="38" spans="1:11" s="318" customFormat="1" ht="31.5" outlineLevel="1" x14ac:dyDescent="0.25">
      <c r="A38" s="266" t="s">
        <v>845</v>
      </c>
      <c r="B38" s="306" t="s">
        <v>904</v>
      </c>
      <c r="C38" s="269" t="s">
        <v>752</v>
      </c>
      <c r="D38" s="392"/>
      <c r="E38" s="385"/>
      <c r="F38" s="322"/>
      <c r="G38" s="322"/>
      <c r="H38" s="322"/>
      <c r="I38" s="343"/>
      <c r="J38" s="342"/>
      <c r="K38" s="343"/>
    </row>
    <row r="39" spans="1:11" s="318" customFormat="1" ht="31.5" outlineLevel="1" x14ac:dyDescent="0.25">
      <c r="A39" s="266" t="s">
        <v>846</v>
      </c>
      <c r="B39" s="306" t="s">
        <v>905</v>
      </c>
      <c r="C39" s="269" t="s">
        <v>752</v>
      </c>
      <c r="D39" s="392"/>
      <c r="E39" s="385"/>
      <c r="F39" s="322">
        <f>F38-F37</f>
        <v>-2841.0564199999999</v>
      </c>
      <c r="G39" s="322"/>
      <c r="H39" s="322"/>
      <c r="I39" s="343"/>
      <c r="J39" s="342"/>
      <c r="K39" s="343"/>
    </row>
    <row r="40" spans="1:11" s="318" customFormat="1" ht="31.5" outlineLevel="1" x14ac:dyDescent="0.25">
      <c r="A40" s="266" t="s">
        <v>851</v>
      </c>
      <c r="B40" s="306" t="s">
        <v>890</v>
      </c>
      <c r="C40" s="269" t="s">
        <v>752</v>
      </c>
      <c r="D40" s="390"/>
      <c r="E40" s="385"/>
      <c r="F40" s="322"/>
      <c r="G40" s="322"/>
      <c r="H40" s="322"/>
      <c r="I40" s="343"/>
      <c r="J40" s="342"/>
      <c r="K40" s="343"/>
    </row>
    <row r="41" spans="1:11" s="318" customFormat="1" outlineLevel="1" x14ac:dyDescent="0.25">
      <c r="A41" s="266" t="s">
        <v>24</v>
      </c>
      <c r="B41" s="306" t="s">
        <v>1065</v>
      </c>
      <c r="C41" s="269" t="s">
        <v>752</v>
      </c>
      <c r="D41" s="417" t="s">
        <v>288</v>
      </c>
      <c r="E41" s="385"/>
      <c r="F41" s="322"/>
      <c r="G41" s="322"/>
      <c r="H41" s="322"/>
      <c r="I41" s="343"/>
      <c r="J41" s="342"/>
      <c r="K41" s="343"/>
    </row>
    <row r="42" spans="1:11" s="318" customFormat="1" x14ac:dyDescent="0.25">
      <c r="A42" s="266" t="s">
        <v>30</v>
      </c>
      <c r="B42" s="306" t="s">
        <v>950</v>
      </c>
      <c r="C42" s="269" t="s">
        <v>752</v>
      </c>
      <c r="D42" s="400">
        <v>2000.579</v>
      </c>
      <c r="E42" s="418">
        <v>1992.462</v>
      </c>
      <c r="F42" s="322">
        <f>D51+D60+D66+D67+D68+D71+D75</f>
        <v>2692.0782399999994</v>
      </c>
      <c r="G42" s="322"/>
      <c r="H42" s="322">
        <f>D36-F42</f>
        <v>-452.95023999999921</v>
      </c>
      <c r="I42" s="342">
        <f>E42-D42</f>
        <v>-8.1169999999999618</v>
      </c>
      <c r="J42" s="342">
        <f>E42/D42%-100</f>
        <v>-0.40573254042955398</v>
      </c>
      <c r="K42" s="343"/>
    </row>
    <row r="43" spans="1:11" s="318" customFormat="1" outlineLevel="1" x14ac:dyDescent="0.25">
      <c r="A43" s="266" t="s">
        <v>39</v>
      </c>
      <c r="B43" s="306" t="s">
        <v>1066</v>
      </c>
      <c r="C43" s="269" t="s">
        <v>752</v>
      </c>
      <c r="D43" s="400" t="s">
        <v>288</v>
      </c>
      <c r="E43" s="385"/>
      <c r="F43" s="322"/>
      <c r="G43" s="322"/>
      <c r="H43" s="322"/>
      <c r="I43" s="343"/>
      <c r="J43" s="342"/>
      <c r="K43" s="343"/>
    </row>
    <row r="44" spans="1:11" s="318" customFormat="1" x14ac:dyDescent="0.25">
      <c r="A44" s="266" t="s">
        <v>40</v>
      </c>
      <c r="B44" s="306" t="s">
        <v>951</v>
      </c>
      <c r="C44" s="269" t="s">
        <v>752</v>
      </c>
      <c r="D44" s="400">
        <v>43.612000000000002</v>
      </c>
      <c r="E44" s="384">
        <v>113.533</v>
      </c>
      <c r="F44" s="322"/>
      <c r="G44" s="322"/>
      <c r="H44" s="322"/>
      <c r="I44" s="342">
        <f>E44-D44</f>
        <v>69.920999999999992</v>
      </c>
      <c r="J44" s="342">
        <f>E44/D44%-100</f>
        <v>160.32513986976062</v>
      </c>
      <c r="K44" s="343"/>
    </row>
    <row r="45" spans="1:11" s="318" customFormat="1" x14ac:dyDescent="0.25">
      <c r="A45" s="266" t="s">
        <v>41</v>
      </c>
      <c r="B45" s="306" t="s">
        <v>952</v>
      </c>
      <c r="C45" s="269" t="s">
        <v>752</v>
      </c>
      <c r="D45" s="400" t="s">
        <v>288</v>
      </c>
      <c r="E45" s="384"/>
      <c r="F45" s="322"/>
      <c r="G45" s="322"/>
      <c r="H45" s="322"/>
      <c r="I45" s="343"/>
      <c r="J45" s="342"/>
      <c r="K45" s="343"/>
    </row>
    <row r="46" spans="1:11" s="318" customFormat="1" outlineLevel="1" x14ac:dyDescent="0.25">
      <c r="A46" s="266" t="s">
        <v>42</v>
      </c>
      <c r="B46" s="306" t="s">
        <v>1073</v>
      </c>
      <c r="C46" s="269" t="s">
        <v>752</v>
      </c>
      <c r="D46" s="400" t="s">
        <v>288</v>
      </c>
      <c r="E46" s="385"/>
      <c r="F46" s="322"/>
      <c r="G46" s="322"/>
      <c r="H46" s="322"/>
      <c r="I46" s="343"/>
      <c r="J46" s="342"/>
      <c r="K46" s="343"/>
    </row>
    <row r="47" spans="1:11" s="318" customFormat="1" ht="31.5" outlineLevel="1" x14ac:dyDescent="0.25">
      <c r="A47" s="266" t="s">
        <v>43</v>
      </c>
      <c r="B47" s="306" t="s">
        <v>822</v>
      </c>
      <c r="C47" s="269" t="s">
        <v>752</v>
      </c>
      <c r="D47" s="400" t="s">
        <v>288</v>
      </c>
      <c r="E47" s="385"/>
      <c r="F47" s="322"/>
      <c r="G47" s="322"/>
      <c r="H47" s="322"/>
      <c r="I47" s="343"/>
      <c r="J47" s="342"/>
      <c r="K47" s="343"/>
    </row>
    <row r="48" spans="1:11" s="318" customFormat="1" outlineLevel="1" x14ac:dyDescent="0.25">
      <c r="A48" s="266" t="s">
        <v>991</v>
      </c>
      <c r="B48" s="306" t="s">
        <v>646</v>
      </c>
      <c r="C48" s="269" t="s">
        <v>752</v>
      </c>
      <c r="D48" s="400" t="s">
        <v>288</v>
      </c>
      <c r="E48" s="385"/>
      <c r="F48" s="322"/>
      <c r="G48" s="322"/>
      <c r="H48" s="322"/>
      <c r="I48" s="343"/>
      <c r="J48" s="342"/>
      <c r="K48" s="343"/>
    </row>
    <row r="49" spans="1:11" s="318" customFormat="1" outlineLevel="1" x14ac:dyDescent="0.25">
      <c r="A49" s="266" t="s">
        <v>992</v>
      </c>
      <c r="B49" s="306" t="s">
        <v>634</v>
      </c>
      <c r="C49" s="269" t="s">
        <v>752</v>
      </c>
      <c r="D49" s="400" t="s">
        <v>288</v>
      </c>
      <c r="E49" s="385"/>
      <c r="F49" s="326"/>
      <c r="G49" s="326"/>
      <c r="H49" s="326"/>
      <c r="I49" s="343"/>
      <c r="J49" s="342"/>
      <c r="K49" s="343"/>
    </row>
    <row r="50" spans="1:11" s="318" customFormat="1" x14ac:dyDescent="0.25">
      <c r="A50" s="266" t="s">
        <v>44</v>
      </c>
      <c r="B50" s="306" t="s">
        <v>953</v>
      </c>
      <c r="C50" s="269" t="s">
        <v>752</v>
      </c>
      <c r="D50" s="400">
        <v>194.93699999999998</v>
      </c>
      <c r="E50" s="384">
        <v>249.48699999999999</v>
      </c>
      <c r="F50" s="326"/>
      <c r="G50" s="326"/>
      <c r="H50" s="326"/>
      <c r="I50" s="342">
        <f>E50-D50</f>
        <v>54.550000000000011</v>
      </c>
      <c r="J50" s="342">
        <f>E50/D50%-100</f>
        <v>27.983399765052312</v>
      </c>
      <c r="K50" s="343"/>
    </row>
    <row r="51" spans="1:11" s="318" customFormat="1" x14ac:dyDescent="0.25">
      <c r="A51" s="348" t="s">
        <v>844</v>
      </c>
      <c r="B51" s="349" t="s">
        <v>1028</v>
      </c>
      <c r="C51" s="350" t="s">
        <v>752</v>
      </c>
      <c r="D51" s="419">
        <v>1089.7439999999999</v>
      </c>
      <c r="E51" s="420">
        <v>900.92499999999995</v>
      </c>
      <c r="F51" s="326">
        <f>D51+D60+D66+D67+D68+D71</f>
        <v>2239.1302399999995</v>
      </c>
      <c r="G51" s="326"/>
      <c r="H51" s="326">
        <f>E51+E60+E66+E67+E68+E71</f>
        <v>2355.4774199999997</v>
      </c>
      <c r="I51" s="342">
        <f>E51-D51</f>
        <v>-188.81899999999996</v>
      </c>
      <c r="J51" s="342">
        <f>E51/D51%-100</f>
        <v>-17.326913476926691</v>
      </c>
      <c r="K51" s="343"/>
    </row>
    <row r="52" spans="1:11" s="318" customFormat="1" x14ac:dyDescent="0.25">
      <c r="A52" s="266" t="s">
        <v>845</v>
      </c>
      <c r="B52" s="306" t="s">
        <v>940</v>
      </c>
      <c r="C52" s="269" t="s">
        <v>752</v>
      </c>
      <c r="D52" s="390"/>
      <c r="E52" s="384"/>
      <c r="F52" s="326"/>
      <c r="G52" s="326"/>
      <c r="H52" s="326"/>
      <c r="I52" s="343"/>
      <c r="J52" s="342"/>
      <c r="K52" s="343"/>
    </row>
    <row r="53" spans="1:11" s="318" customFormat="1" x14ac:dyDescent="0.25">
      <c r="A53" s="266" t="s">
        <v>846</v>
      </c>
      <c r="B53" s="306" t="s">
        <v>941</v>
      </c>
      <c r="C53" s="269" t="s">
        <v>752</v>
      </c>
      <c r="D53" s="421">
        <v>822.20500000000004</v>
      </c>
      <c r="E53" s="384">
        <v>526.46100000000001</v>
      </c>
      <c r="F53" s="322"/>
      <c r="G53" s="322"/>
      <c r="H53" s="322"/>
      <c r="I53" s="343"/>
      <c r="J53" s="342"/>
      <c r="K53" s="343"/>
    </row>
    <row r="54" spans="1:11" s="318" customFormat="1" x14ac:dyDescent="0.25">
      <c r="A54" s="266" t="s">
        <v>847</v>
      </c>
      <c r="B54" s="306" t="s">
        <v>648</v>
      </c>
      <c r="C54" s="269" t="s">
        <v>752</v>
      </c>
      <c r="D54" s="421">
        <v>822.20500000000004</v>
      </c>
      <c r="E54" s="384">
        <v>526.46100000000001</v>
      </c>
      <c r="F54" s="322"/>
      <c r="G54" s="322"/>
      <c r="H54" s="322"/>
      <c r="I54" s="342">
        <f>E54-D54</f>
        <v>-295.74400000000003</v>
      </c>
      <c r="J54" s="342">
        <f>E54/D54%-100</f>
        <v>-35.969618282545113</v>
      </c>
      <c r="K54" s="343"/>
    </row>
    <row r="55" spans="1:11" s="318" customFormat="1" ht="31.5" x14ac:dyDescent="0.25">
      <c r="A55" s="266" t="s">
        <v>848</v>
      </c>
      <c r="B55" s="307" t="s">
        <v>521</v>
      </c>
      <c r="C55" s="269" t="s">
        <v>752</v>
      </c>
      <c r="D55" s="421">
        <v>822.18700000000001</v>
      </c>
      <c r="E55" s="384">
        <v>484.45</v>
      </c>
      <c r="F55" s="322"/>
      <c r="G55" s="322"/>
      <c r="H55" s="322"/>
      <c r="I55" s="342">
        <f>E55-D55</f>
        <v>-337.73700000000002</v>
      </c>
      <c r="J55" s="342">
        <f>E55/D55%-100</f>
        <v>-41.077881309239878</v>
      </c>
      <c r="K55" s="343"/>
    </row>
    <row r="56" spans="1:11" s="318" customFormat="1" x14ac:dyDescent="0.25">
      <c r="A56" s="266" t="s">
        <v>849</v>
      </c>
      <c r="B56" s="307" t="s">
        <v>647</v>
      </c>
      <c r="C56" s="269" t="s">
        <v>752</v>
      </c>
      <c r="D56" s="390"/>
      <c r="E56" s="422"/>
      <c r="F56" s="322"/>
      <c r="G56" s="322"/>
      <c r="H56" s="322"/>
      <c r="I56" s="343"/>
      <c r="J56" s="342"/>
      <c r="K56" s="343"/>
    </row>
    <row r="57" spans="1:11" s="318" customFormat="1" outlineLevel="1" x14ac:dyDescent="0.25">
      <c r="A57" s="266" t="s">
        <v>850</v>
      </c>
      <c r="B57" s="306" t="s">
        <v>608</v>
      </c>
      <c r="C57" s="269" t="s">
        <v>752</v>
      </c>
      <c r="D57" s="390"/>
      <c r="E57" s="423"/>
      <c r="F57" s="322"/>
      <c r="G57" s="322"/>
      <c r="H57" s="322"/>
      <c r="I57" s="343"/>
      <c r="J57" s="342"/>
      <c r="K57" s="343"/>
    </row>
    <row r="58" spans="1:11" s="318" customFormat="1" x14ac:dyDescent="0.25">
      <c r="A58" s="266" t="s">
        <v>851</v>
      </c>
      <c r="B58" s="306" t="s">
        <v>942</v>
      </c>
      <c r="C58" s="269" t="s">
        <v>752</v>
      </c>
      <c r="D58" s="421">
        <v>235.19</v>
      </c>
      <c r="E58" s="422">
        <v>341.76</v>
      </c>
      <c r="F58" s="322"/>
      <c r="G58" s="322"/>
      <c r="H58" s="322"/>
      <c r="I58" s="342">
        <f>E58-D58</f>
        <v>106.57</v>
      </c>
      <c r="J58" s="342">
        <f>E58/D58%-100</f>
        <v>45.31230069305667</v>
      </c>
      <c r="K58" s="343"/>
    </row>
    <row r="59" spans="1:11" s="318" customFormat="1" x14ac:dyDescent="0.25">
      <c r="A59" s="266" t="s">
        <v>852</v>
      </c>
      <c r="B59" s="306" t="s">
        <v>943</v>
      </c>
      <c r="C59" s="269" t="s">
        <v>752</v>
      </c>
      <c r="D59" s="421">
        <v>32.348999999999997</v>
      </c>
      <c r="E59" s="422">
        <v>32.704000000000001</v>
      </c>
      <c r="F59" s="322"/>
      <c r="G59" s="322"/>
      <c r="H59" s="322"/>
      <c r="I59" s="342">
        <f>E59-D59</f>
        <v>0.35500000000000398</v>
      </c>
      <c r="J59" s="342">
        <f>E59/D59%-100</f>
        <v>1.0974064113264888</v>
      </c>
      <c r="K59" s="343"/>
    </row>
    <row r="60" spans="1:11" s="318" customFormat="1" x14ac:dyDescent="0.25">
      <c r="A60" s="348" t="s">
        <v>853</v>
      </c>
      <c r="B60" s="349" t="s">
        <v>1029</v>
      </c>
      <c r="C60" s="350" t="s">
        <v>752</v>
      </c>
      <c r="D60" s="424">
        <v>20.27</v>
      </c>
      <c r="E60" s="420">
        <v>39.222999999999999</v>
      </c>
      <c r="F60" s="322"/>
      <c r="G60" s="322"/>
      <c r="H60" s="322"/>
      <c r="I60" s="342">
        <f>E60-D60</f>
        <v>18.952999999999999</v>
      </c>
      <c r="J60" s="342">
        <f>E60/D60%-100</f>
        <v>93.502713369511611</v>
      </c>
      <c r="K60" s="343"/>
    </row>
    <row r="61" spans="1:11" s="318" customFormat="1" ht="31.5" x14ac:dyDescent="0.25">
      <c r="A61" s="266" t="s">
        <v>854</v>
      </c>
      <c r="B61" s="306" t="s">
        <v>736</v>
      </c>
      <c r="C61" s="269" t="s">
        <v>752</v>
      </c>
      <c r="D61" s="390"/>
      <c r="E61" s="422"/>
      <c r="F61" s="322"/>
      <c r="G61" s="322"/>
      <c r="H61" s="322"/>
      <c r="I61" s="343"/>
      <c r="J61" s="342"/>
      <c r="K61" s="343"/>
    </row>
    <row r="62" spans="1:11" s="318" customFormat="1" ht="31.5" x14ac:dyDescent="0.25">
      <c r="A62" s="266" t="s">
        <v>855</v>
      </c>
      <c r="B62" s="306" t="s">
        <v>738</v>
      </c>
      <c r="C62" s="269" t="s">
        <v>752</v>
      </c>
      <c r="D62" s="390"/>
      <c r="E62" s="422"/>
      <c r="F62" s="322"/>
      <c r="G62" s="322"/>
      <c r="H62" s="322"/>
      <c r="I62" s="343"/>
      <c r="J62" s="342"/>
      <c r="K62" s="343"/>
    </row>
    <row r="63" spans="1:11" s="318" customFormat="1" outlineLevel="1" x14ac:dyDescent="0.25">
      <c r="A63" s="266" t="s">
        <v>856</v>
      </c>
      <c r="B63" s="306" t="s">
        <v>1067</v>
      </c>
      <c r="C63" s="269" t="s">
        <v>752</v>
      </c>
      <c r="D63" s="390"/>
      <c r="E63" s="423"/>
      <c r="F63" s="322"/>
      <c r="G63" s="322"/>
      <c r="H63" s="322"/>
      <c r="I63" s="343"/>
      <c r="J63" s="342"/>
      <c r="K63" s="343"/>
    </row>
    <row r="64" spans="1:11" s="318" customFormat="1" x14ac:dyDescent="0.25">
      <c r="A64" s="266" t="s">
        <v>857</v>
      </c>
      <c r="B64" s="306" t="s">
        <v>1088</v>
      </c>
      <c r="C64" s="269" t="s">
        <v>752</v>
      </c>
      <c r="D64" s="390"/>
      <c r="E64" s="422"/>
      <c r="F64" s="322"/>
      <c r="G64" s="322"/>
      <c r="H64" s="322"/>
      <c r="I64" s="343"/>
      <c r="J64" s="342"/>
      <c r="K64" s="343"/>
    </row>
    <row r="65" spans="1:14" s="318" customFormat="1" x14ac:dyDescent="0.25">
      <c r="A65" s="266" t="s">
        <v>858</v>
      </c>
      <c r="B65" s="306" t="s">
        <v>522</v>
      </c>
      <c r="C65" s="269" t="s">
        <v>752</v>
      </c>
      <c r="D65" s="421">
        <v>20.27</v>
      </c>
      <c r="E65" s="422">
        <v>39.222999999999999</v>
      </c>
      <c r="F65" s="322"/>
      <c r="G65" s="322"/>
      <c r="H65" s="322"/>
      <c r="I65" s="342">
        <f t="shared" ref="I65:I74" si="0">E65-D65</f>
        <v>18.952999999999999</v>
      </c>
      <c r="J65" s="342">
        <f t="shared" ref="J65:J74" si="1">E65/D65%-100</f>
        <v>93.502713369511611</v>
      </c>
      <c r="K65" s="343"/>
    </row>
    <row r="66" spans="1:14" s="318" customFormat="1" x14ac:dyDescent="0.25">
      <c r="A66" s="348" t="s">
        <v>859</v>
      </c>
      <c r="B66" s="349" t="s">
        <v>825</v>
      </c>
      <c r="C66" s="350" t="s">
        <v>752</v>
      </c>
      <c r="D66" s="425">
        <v>870.75</v>
      </c>
      <c r="E66" s="420">
        <v>1104.289</v>
      </c>
      <c r="F66" s="322"/>
      <c r="G66" s="322"/>
      <c r="H66" s="322"/>
      <c r="I66" s="342">
        <f>E66-D66</f>
        <v>233.53899999999999</v>
      </c>
      <c r="J66" s="342">
        <f>E66/D66%-100</f>
        <v>26.820442147573942</v>
      </c>
      <c r="K66" s="343"/>
    </row>
    <row r="67" spans="1:14" s="318" customFormat="1" x14ac:dyDescent="0.25">
      <c r="A67" s="348" t="s">
        <v>860</v>
      </c>
      <c r="B67" s="349" t="s">
        <v>826</v>
      </c>
      <c r="C67" s="350" t="s">
        <v>752</v>
      </c>
      <c r="D67" s="425">
        <v>142.10366000000002</v>
      </c>
      <c r="E67" s="420">
        <v>142.27000000000001</v>
      </c>
      <c r="F67" s="322"/>
      <c r="G67" s="322"/>
      <c r="H67" s="322"/>
      <c r="I67" s="342">
        <f>E67-D67</f>
        <v>0.16633999999999105</v>
      </c>
      <c r="J67" s="342">
        <f>E67/D67%-100</f>
        <v>0.11705539463234516</v>
      </c>
      <c r="K67" s="343"/>
    </row>
    <row r="68" spans="1:14" s="318" customFormat="1" x14ac:dyDescent="0.25">
      <c r="A68" s="348" t="s">
        <v>861</v>
      </c>
      <c r="B68" s="349" t="s">
        <v>1030</v>
      </c>
      <c r="C68" s="350" t="s">
        <v>752</v>
      </c>
      <c r="D68" s="426">
        <v>23.624000000000002</v>
      </c>
      <c r="E68" s="420">
        <v>23.834</v>
      </c>
      <c r="F68" s="322"/>
      <c r="G68" s="322"/>
      <c r="H68" s="322"/>
      <c r="I68" s="342">
        <f t="shared" si="0"/>
        <v>0.2099999999999973</v>
      </c>
      <c r="J68" s="342">
        <f t="shared" si="1"/>
        <v>0.88892651540804479</v>
      </c>
      <c r="K68" s="343"/>
    </row>
    <row r="69" spans="1:14" s="318" customFormat="1" x14ac:dyDescent="0.25">
      <c r="A69" s="266" t="s">
        <v>115</v>
      </c>
      <c r="B69" s="306" t="s">
        <v>800</v>
      </c>
      <c r="C69" s="269" t="s">
        <v>752</v>
      </c>
      <c r="D69" s="421">
        <v>21.123000000000001</v>
      </c>
      <c r="E69" s="422">
        <v>21.384</v>
      </c>
      <c r="F69" s="322"/>
      <c r="G69" s="322"/>
      <c r="H69" s="322"/>
      <c r="I69" s="342">
        <f t="shared" si="0"/>
        <v>0.26099999999999923</v>
      </c>
      <c r="J69" s="342">
        <f t="shared" si="1"/>
        <v>1.2356199403493804</v>
      </c>
      <c r="K69" s="343"/>
    </row>
    <row r="70" spans="1:14" s="318" customFormat="1" x14ac:dyDescent="0.25">
      <c r="A70" s="266" t="s">
        <v>797</v>
      </c>
      <c r="B70" s="306" t="s">
        <v>66</v>
      </c>
      <c r="C70" s="269" t="s">
        <v>752</v>
      </c>
      <c r="D70" s="427">
        <v>2.5009999999999999</v>
      </c>
      <c r="E70" s="428">
        <v>2.4500000000000002</v>
      </c>
      <c r="F70" s="322"/>
      <c r="G70" s="322"/>
      <c r="H70" s="322"/>
      <c r="I70" s="342">
        <f t="shared" si="0"/>
        <v>-5.0999999999999712E-2</v>
      </c>
      <c r="J70" s="342">
        <f t="shared" si="1"/>
        <v>-2.0391843262694778</v>
      </c>
      <c r="K70" s="343"/>
    </row>
    <row r="71" spans="1:14" s="318" customFormat="1" x14ac:dyDescent="0.25">
      <c r="A71" s="348" t="s">
        <v>862</v>
      </c>
      <c r="B71" s="349" t="s">
        <v>1031</v>
      </c>
      <c r="C71" s="350" t="s">
        <v>752</v>
      </c>
      <c r="D71" s="425">
        <v>92.638580000000005</v>
      </c>
      <c r="E71" s="420">
        <v>144.93642</v>
      </c>
      <c r="F71" s="322"/>
      <c r="G71" s="322"/>
      <c r="H71" s="322"/>
      <c r="I71" s="342">
        <f t="shared" si="0"/>
        <v>52.297839999999994</v>
      </c>
      <c r="J71" s="342">
        <f t="shared" si="1"/>
        <v>56.453628714947911</v>
      </c>
      <c r="K71" s="343"/>
    </row>
    <row r="72" spans="1:14" s="318" customFormat="1" x14ac:dyDescent="0.25">
      <c r="A72" s="266" t="s">
        <v>863</v>
      </c>
      <c r="B72" s="306" t="s">
        <v>523</v>
      </c>
      <c r="C72" s="269" t="s">
        <v>752</v>
      </c>
      <c r="D72" s="421">
        <v>41.514580000000002</v>
      </c>
      <c r="E72" s="428">
        <v>69.61148</v>
      </c>
      <c r="F72" s="322"/>
      <c r="G72" s="322"/>
      <c r="H72" s="322"/>
      <c r="I72" s="342">
        <f t="shared" si="0"/>
        <v>28.096899999999998</v>
      </c>
      <c r="J72" s="342">
        <f t="shared" si="1"/>
        <v>67.679595939547028</v>
      </c>
      <c r="K72" s="343"/>
    </row>
    <row r="73" spans="1:14" s="318" customFormat="1" x14ac:dyDescent="0.25">
      <c r="A73" s="266" t="s">
        <v>864</v>
      </c>
      <c r="B73" s="306" t="s">
        <v>524</v>
      </c>
      <c r="C73" s="269" t="s">
        <v>752</v>
      </c>
      <c r="D73" s="421">
        <v>6.11</v>
      </c>
      <c r="E73" s="429">
        <v>5.6976100000000001</v>
      </c>
      <c r="F73" s="322"/>
      <c r="G73" s="322"/>
      <c r="H73" s="322"/>
      <c r="I73" s="342">
        <f t="shared" si="0"/>
        <v>-0.41239000000000026</v>
      </c>
      <c r="J73" s="342">
        <f t="shared" si="1"/>
        <v>-6.7494271685761049</v>
      </c>
      <c r="K73" s="343"/>
    </row>
    <row r="74" spans="1:14" s="318" customFormat="1" ht="16.5" thickBot="1" x14ac:dyDescent="0.3">
      <c r="A74" s="268" t="s">
        <v>865</v>
      </c>
      <c r="B74" s="308" t="s">
        <v>525</v>
      </c>
      <c r="C74" s="281" t="s">
        <v>752</v>
      </c>
      <c r="D74" s="399">
        <v>45.014000000000003</v>
      </c>
      <c r="E74" s="430">
        <v>69.627330000000001</v>
      </c>
      <c r="F74" s="322"/>
      <c r="G74" s="322"/>
      <c r="H74" s="322"/>
      <c r="I74" s="342">
        <f t="shared" si="0"/>
        <v>24.613329999999998</v>
      </c>
      <c r="J74" s="342">
        <f t="shared" si="1"/>
        <v>54.67927755809302</v>
      </c>
      <c r="K74" s="343"/>
    </row>
    <row r="75" spans="1:14" s="318" customFormat="1" x14ac:dyDescent="0.25">
      <c r="A75" s="375" t="s">
        <v>1140</v>
      </c>
      <c r="B75" s="452" t="s">
        <v>870</v>
      </c>
      <c r="C75" s="376" t="s">
        <v>752</v>
      </c>
      <c r="D75" s="431">
        <v>452.94799999999998</v>
      </c>
      <c r="E75" s="431">
        <v>485.57900000000001</v>
      </c>
      <c r="F75" s="322"/>
      <c r="G75" s="322"/>
      <c r="H75" s="322"/>
      <c r="I75" s="343"/>
      <c r="J75" s="342"/>
      <c r="K75" s="343"/>
    </row>
    <row r="76" spans="1:14" s="318" customFormat="1" x14ac:dyDescent="0.25">
      <c r="A76" s="266" t="s">
        <v>866</v>
      </c>
      <c r="B76" s="306" t="s">
        <v>67</v>
      </c>
      <c r="C76" s="269" t="s">
        <v>752</v>
      </c>
      <c r="D76" s="421">
        <v>61.359000000000002</v>
      </c>
      <c r="E76" s="422">
        <v>94.454999999999998</v>
      </c>
      <c r="F76" s="322"/>
      <c r="G76" s="322"/>
      <c r="H76" s="331"/>
      <c r="I76" s="342">
        <f>E76-D76</f>
        <v>33.095999999999997</v>
      </c>
      <c r="J76" s="342">
        <f>E76/D76%-100</f>
        <v>53.938297560260111</v>
      </c>
      <c r="K76" s="344"/>
      <c r="L76" s="332"/>
      <c r="M76" s="332"/>
      <c r="N76" s="332"/>
    </row>
    <row r="77" spans="1:14" s="318" customFormat="1" x14ac:dyDescent="0.25">
      <c r="A77" s="266" t="s">
        <v>867</v>
      </c>
      <c r="B77" s="306" t="s">
        <v>68</v>
      </c>
      <c r="C77" s="269" t="s">
        <v>752</v>
      </c>
      <c r="D77" s="390"/>
      <c r="E77" s="422"/>
      <c r="F77" s="322"/>
      <c r="G77" s="322"/>
      <c r="H77" s="322"/>
      <c r="I77" s="343"/>
      <c r="J77" s="342"/>
      <c r="K77" s="343"/>
    </row>
    <row r="78" spans="1:14" s="318" customFormat="1" ht="16.5" thickBot="1" x14ac:dyDescent="0.3">
      <c r="A78" s="267" t="s">
        <v>868</v>
      </c>
      <c r="B78" s="308" t="s">
        <v>9</v>
      </c>
      <c r="C78" s="270" t="s">
        <v>752</v>
      </c>
      <c r="D78" s="432">
        <v>391.589</v>
      </c>
      <c r="E78" s="433">
        <v>391.12400000000002</v>
      </c>
      <c r="F78" s="322"/>
      <c r="G78" s="322"/>
      <c r="H78" s="322"/>
      <c r="I78" s="342">
        <f>E78-D78</f>
        <v>-0.46499999999997499</v>
      </c>
      <c r="J78" s="342">
        <f>E78/D78%-100</f>
        <v>-0.11874695152314985</v>
      </c>
      <c r="K78" s="343"/>
    </row>
    <row r="79" spans="1:14" s="318" customFormat="1" x14ac:dyDescent="0.25">
      <c r="A79" s="356" t="s">
        <v>26</v>
      </c>
      <c r="B79" s="352" t="s">
        <v>1082</v>
      </c>
      <c r="C79" s="357" t="s">
        <v>752</v>
      </c>
      <c r="D79" s="434">
        <v>183.2189999999996</v>
      </c>
      <c r="E79" s="415">
        <v>230.11999999999989</v>
      </c>
      <c r="F79" s="322"/>
      <c r="G79" s="322"/>
      <c r="H79" s="322"/>
      <c r="I79" s="342">
        <f>E79-D79</f>
        <v>46.901000000000295</v>
      </c>
      <c r="J79" s="342">
        <f>E79/D79%-100</f>
        <v>25.598327684356093</v>
      </c>
      <c r="K79" s="343"/>
    </row>
    <row r="80" spans="1:14" s="318" customFormat="1" ht="31.5" outlineLevel="1" x14ac:dyDescent="0.25">
      <c r="A80" s="266" t="s">
        <v>46</v>
      </c>
      <c r="B80" s="306" t="s">
        <v>1026</v>
      </c>
      <c r="C80" s="269" t="s">
        <v>752</v>
      </c>
      <c r="D80" s="392"/>
      <c r="E80" s="423"/>
      <c r="F80" s="322"/>
      <c r="G80" s="322"/>
      <c r="H80" s="322"/>
      <c r="I80" s="343"/>
      <c r="J80" s="342"/>
      <c r="K80" s="343"/>
    </row>
    <row r="81" spans="1:11" s="318" customFormat="1" ht="31.5" outlineLevel="1" x14ac:dyDescent="0.25">
      <c r="A81" s="266" t="s">
        <v>836</v>
      </c>
      <c r="B81" s="306" t="s">
        <v>904</v>
      </c>
      <c r="C81" s="269" t="s">
        <v>752</v>
      </c>
      <c r="D81" s="392"/>
      <c r="E81" s="423"/>
      <c r="F81" s="322"/>
      <c r="G81" s="322"/>
      <c r="H81" s="322"/>
      <c r="I81" s="343"/>
      <c r="J81" s="342"/>
      <c r="K81" s="343"/>
    </row>
    <row r="82" spans="1:11" s="318" customFormat="1" ht="31.5" outlineLevel="1" x14ac:dyDescent="0.25">
      <c r="A82" s="266" t="s">
        <v>837</v>
      </c>
      <c r="B82" s="306" t="s">
        <v>905</v>
      </c>
      <c r="C82" s="269" t="s">
        <v>752</v>
      </c>
      <c r="D82" s="392"/>
      <c r="E82" s="423"/>
      <c r="F82" s="322"/>
      <c r="G82" s="322"/>
      <c r="H82" s="322"/>
      <c r="I82" s="343"/>
      <c r="J82" s="342"/>
      <c r="K82" s="343"/>
    </row>
    <row r="83" spans="1:11" s="318" customFormat="1" ht="31.5" outlineLevel="1" x14ac:dyDescent="0.25">
      <c r="A83" s="266" t="s">
        <v>838</v>
      </c>
      <c r="B83" s="306" t="s">
        <v>890</v>
      </c>
      <c r="C83" s="269" t="s">
        <v>752</v>
      </c>
      <c r="D83" s="392"/>
      <c r="E83" s="423"/>
      <c r="F83" s="322"/>
      <c r="G83" s="322"/>
      <c r="H83" s="322"/>
      <c r="I83" s="343"/>
      <c r="J83" s="342"/>
      <c r="K83" s="343"/>
    </row>
    <row r="84" spans="1:11" s="318" customFormat="1" outlineLevel="1" x14ac:dyDescent="0.25">
      <c r="A84" s="266" t="s">
        <v>47</v>
      </c>
      <c r="B84" s="306" t="s">
        <v>1065</v>
      </c>
      <c r="C84" s="269" t="s">
        <v>752</v>
      </c>
      <c r="D84" s="392"/>
      <c r="E84" s="423"/>
      <c r="F84" s="322"/>
      <c r="G84" s="322"/>
      <c r="H84" s="322"/>
      <c r="I84" s="343"/>
      <c r="J84" s="342"/>
      <c r="K84" s="343"/>
    </row>
    <row r="85" spans="1:11" s="318" customFormat="1" x14ac:dyDescent="0.25">
      <c r="A85" s="266" t="s">
        <v>753</v>
      </c>
      <c r="B85" s="306" t="s">
        <v>950</v>
      </c>
      <c r="C85" s="269" t="s">
        <v>752</v>
      </c>
      <c r="D85" s="390">
        <v>68.408999999999878</v>
      </c>
      <c r="E85" s="422">
        <v>112.47499999999991</v>
      </c>
      <c r="F85" s="322">
        <f>E85/E79%</f>
        <v>48.876673040152951</v>
      </c>
      <c r="G85" s="322"/>
      <c r="H85" s="322"/>
      <c r="I85" s="342">
        <f>E85-D85</f>
        <v>44.066000000000031</v>
      </c>
      <c r="J85" s="342">
        <f>E85/D85%-100</f>
        <v>64.415500884386717</v>
      </c>
      <c r="K85" s="343"/>
    </row>
    <row r="86" spans="1:11" s="318" customFormat="1" outlineLevel="1" x14ac:dyDescent="0.25">
      <c r="A86" s="266" t="s">
        <v>754</v>
      </c>
      <c r="B86" s="306" t="s">
        <v>1066</v>
      </c>
      <c r="C86" s="269" t="s">
        <v>752</v>
      </c>
      <c r="D86" s="435"/>
      <c r="E86" s="423"/>
      <c r="F86" s="322"/>
      <c r="G86" s="322"/>
      <c r="H86" s="322"/>
      <c r="I86" s="343"/>
      <c r="J86" s="342"/>
      <c r="K86" s="343"/>
    </row>
    <row r="87" spans="1:11" s="318" customFormat="1" x14ac:dyDescent="0.25">
      <c r="A87" s="266" t="s">
        <v>755</v>
      </c>
      <c r="B87" s="306" t="s">
        <v>951</v>
      </c>
      <c r="C87" s="269" t="s">
        <v>752</v>
      </c>
      <c r="D87" s="436">
        <v>38.467999999999996</v>
      </c>
      <c r="E87" s="422">
        <v>72.588000000000008</v>
      </c>
      <c r="F87" s="322">
        <f>E87/E79%</f>
        <v>31.543542499565465</v>
      </c>
      <c r="G87" s="322"/>
      <c r="H87" s="322"/>
      <c r="I87" s="342">
        <f>E87-D87</f>
        <v>34.120000000000012</v>
      </c>
      <c r="J87" s="342">
        <f>E87/D87%-100</f>
        <v>88.697098887386943</v>
      </c>
      <c r="K87" s="343"/>
    </row>
    <row r="88" spans="1:11" s="318" customFormat="1" x14ac:dyDescent="0.25">
      <c r="A88" s="266" t="s">
        <v>756</v>
      </c>
      <c r="B88" s="306" t="s">
        <v>952</v>
      </c>
      <c r="C88" s="269" t="s">
        <v>752</v>
      </c>
      <c r="D88" s="437"/>
      <c r="E88" s="438"/>
      <c r="F88" s="322"/>
      <c r="G88" s="322"/>
      <c r="H88" s="322"/>
      <c r="I88" s="343"/>
      <c r="J88" s="342"/>
      <c r="K88" s="343"/>
    </row>
    <row r="89" spans="1:11" s="318" customFormat="1" outlineLevel="1" x14ac:dyDescent="0.25">
      <c r="A89" s="266" t="s">
        <v>757</v>
      </c>
      <c r="B89" s="306" t="s">
        <v>1073</v>
      </c>
      <c r="C89" s="269" t="s">
        <v>752</v>
      </c>
      <c r="D89" s="435"/>
      <c r="E89" s="439"/>
      <c r="F89" s="322"/>
      <c r="G89" s="322"/>
      <c r="H89" s="322"/>
      <c r="I89" s="343"/>
      <c r="J89" s="342"/>
      <c r="K89" s="343"/>
    </row>
    <row r="90" spans="1:11" s="318" customFormat="1" ht="31.5" outlineLevel="1" x14ac:dyDescent="0.25">
      <c r="A90" s="266" t="s">
        <v>758</v>
      </c>
      <c r="B90" s="306" t="s">
        <v>822</v>
      </c>
      <c r="C90" s="269" t="s">
        <v>752</v>
      </c>
      <c r="D90" s="435"/>
      <c r="E90" s="439"/>
      <c r="F90" s="322"/>
      <c r="G90" s="322"/>
      <c r="H90" s="322"/>
      <c r="I90" s="343"/>
      <c r="J90" s="342"/>
      <c r="K90" s="343"/>
    </row>
    <row r="91" spans="1:11" s="318" customFormat="1" outlineLevel="1" x14ac:dyDescent="0.25">
      <c r="A91" s="266" t="s">
        <v>993</v>
      </c>
      <c r="B91" s="306" t="s">
        <v>646</v>
      </c>
      <c r="C91" s="269" t="s">
        <v>752</v>
      </c>
      <c r="D91" s="435"/>
      <c r="E91" s="439"/>
      <c r="F91" s="322"/>
      <c r="G91" s="322"/>
      <c r="H91" s="322"/>
      <c r="I91" s="343"/>
      <c r="J91" s="342"/>
      <c r="K91" s="343"/>
    </row>
    <row r="92" spans="1:11" s="318" customFormat="1" outlineLevel="1" x14ac:dyDescent="0.25">
      <c r="A92" s="266" t="s">
        <v>994</v>
      </c>
      <c r="B92" s="306" t="s">
        <v>634</v>
      </c>
      <c r="C92" s="269" t="s">
        <v>752</v>
      </c>
      <c r="D92" s="435"/>
      <c r="E92" s="439"/>
      <c r="F92" s="322"/>
      <c r="G92" s="322"/>
      <c r="H92" s="322"/>
      <c r="I92" s="343"/>
      <c r="J92" s="342"/>
      <c r="K92" s="343"/>
    </row>
    <row r="93" spans="1:11" s="318" customFormat="1" x14ac:dyDescent="0.25">
      <c r="A93" s="266" t="s">
        <v>759</v>
      </c>
      <c r="B93" s="306" t="s">
        <v>953</v>
      </c>
      <c r="C93" s="269" t="s">
        <v>752</v>
      </c>
      <c r="D93" s="436">
        <v>76.342000000000013</v>
      </c>
      <c r="E93" s="422">
        <v>45.056999999999988</v>
      </c>
      <c r="F93" s="322">
        <f>E93/E79%</f>
        <v>19.579784460281598</v>
      </c>
      <c r="G93" s="322"/>
      <c r="H93" s="322"/>
      <c r="I93" s="342">
        <f>E93-D93</f>
        <v>-31.285000000000025</v>
      </c>
      <c r="J93" s="342">
        <f>E93/D93%-100</f>
        <v>-40.980063398915433</v>
      </c>
      <c r="K93" s="343"/>
    </row>
    <row r="94" spans="1:11" s="318" customFormat="1" x14ac:dyDescent="0.25">
      <c r="A94" s="351" t="s">
        <v>27</v>
      </c>
      <c r="B94" s="358" t="s">
        <v>1083</v>
      </c>
      <c r="C94" s="355" t="s">
        <v>752</v>
      </c>
      <c r="D94" s="440">
        <v>-102.11000000000001</v>
      </c>
      <c r="E94" s="441">
        <v>-18.081829999999982</v>
      </c>
      <c r="F94" s="322"/>
      <c r="G94" s="322"/>
      <c r="H94" s="322"/>
      <c r="I94" s="342">
        <f>E94-D94</f>
        <v>84.028170000000031</v>
      </c>
      <c r="J94" s="342">
        <f>E94/D94%-100</f>
        <v>-82.291812750954875</v>
      </c>
      <c r="K94" s="343"/>
    </row>
    <row r="95" spans="1:11" s="318" customFormat="1" x14ac:dyDescent="0.25">
      <c r="A95" s="266" t="s">
        <v>53</v>
      </c>
      <c r="B95" s="306" t="s">
        <v>1032</v>
      </c>
      <c r="C95" s="269" t="s">
        <v>752</v>
      </c>
      <c r="D95" s="442">
        <v>5.82</v>
      </c>
      <c r="E95" s="422">
        <v>75.896210000000011</v>
      </c>
      <c r="F95" s="322"/>
      <c r="G95" s="322"/>
      <c r="H95" s="322"/>
      <c r="I95" s="342">
        <f>E95-D95</f>
        <v>70.076210000000003</v>
      </c>
      <c r="J95" s="342">
        <f>E95/D95%-100</f>
        <v>1204.0585910652921</v>
      </c>
      <c r="K95" s="343"/>
    </row>
    <row r="96" spans="1:11" s="318" customFormat="1" x14ac:dyDescent="0.25">
      <c r="A96" s="266" t="s">
        <v>54</v>
      </c>
      <c r="B96" s="306" t="s">
        <v>944</v>
      </c>
      <c r="C96" s="269" t="s">
        <v>752</v>
      </c>
      <c r="D96" s="390" t="s">
        <v>288</v>
      </c>
      <c r="E96" s="422"/>
      <c r="F96" s="322"/>
      <c r="G96" s="322"/>
      <c r="H96" s="322"/>
      <c r="I96" s="343"/>
      <c r="J96" s="342"/>
      <c r="K96" s="343"/>
    </row>
    <row r="97" spans="1:11" s="318" customFormat="1" x14ac:dyDescent="0.25">
      <c r="A97" s="266" t="s">
        <v>55</v>
      </c>
      <c r="B97" s="306" t="s">
        <v>945</v>
      </c>
      <c r="C97" s="269" t="s">
        <v>752</v>
      </c>
      <c r="D97" s="392">
        <v>2.75</v>
      </c>
      <c r="E97" s="422">
        <v>8.7479599999999991</v>
      </c>
      <c r="F97" s="322"/>
      <c r="G97" s="322"/>
      <c r="H97" s="322"/>
      <c r="I97" s="342">
        <f>E97-D97</f>
        <v>5.9979599999999991</v>
      </c>
      <c r="J97" s="342">
        <f>E97/D97%-100</f>
        <v>218.10763636363635</v>
      </c>
      <c r="K97" s="343"/>
    </row>
    <row r="98" spans="1:11" s="318" customFormat="1" x14ac:dyDescent="0.25">
      <c r="A98" s="266" t="s">
        <v>71</v>
      </c>
      <c r="B98" s="306" t="s">
        <v>1033</v>
      </c>
      <c r="C98" s="269" t="s">
        <v>752</v>
      </c>
      <c r="D98" s="392" t="s">
        <v>288</v>
      </c>
      <c r="E98" s="422"/>
      <c r="F98" s="322"/>
      <c r="G98" s="322"/>
      <c r="H98" s="322"/>
      <c r="I98" s="343"/>
      <c r="J98" s="342"/>
      <c r="K98" s="343"/>
    </row>
    <row r="99" spans="1:11" s="318" customFormat="1" x14ac:dyDescent="0.25">
      <c r="A99" s="266" t="s">
        <v>526</v>
      </c>
      <c r="B99" s="306" t="s">
        <v>649</v>
      </c>
      <c r="C99" s="269" t="s">
        <v>752</v>
      </c>
      <c r="D99" s="392" t="s">
        <v>288</v>
      </c>
      <c r="E99" s="422"/>
      <c r="F99" s="322"/>
      <c r="G99" s="322"/>
      <c r="H99" s="322"/>
      <c r="I99" s="343"/>
      <c r="J99" s="342"/>
      <c r="K99" s="343"/>
    </row>
    <row r="100" spans="1:11" s="318" customFormat="1" x14ac:dyDescent="0.25">
      <c r="A100" s="266" t="s">
        <v>72</v>
      </c>
      <c r="B100" s="306" t="s">
        <v>946</v>
      </c>
      <c r="C100" s="269" t="s">
        <v>752</v>
      </c>
      <c r="D100" s="392">
        <v>3.0700000000000003</v>
      </c>
      <c r="E100" s="422">
        <v>67.148250000000019</v>
      </c>
      <c r="F100" s="322"/>
      <c r="G100" s="322"/>
      <c r="H100" s="322"/>
      <c r="I100" s="342">
        <f>E100-D100</f>
        <v>64.078250000000025</v>
      </c>
      <c r="J100" s="342">
        <v>0</v>
      </c>
      <c r="K100" s="343"/>
    </row>
    <row r="101" spans="1:11" s="318" customFormat="1" x14ac:dyDescent="0.25">
      <c r="A101" s="266" t="s">
        <v>56</v>
      </c>
      <c r="B101" s="307" t="s">
        <v>1031</v>
      </c>
      <c r="C101" s="269" t="s">
        <v>752</v>
      </c>
      <c r="D101" s="392">
        <v>107.93</v>
      </c>
      <c r="E101" s="422">
        <v>93.978039999999993</v>
      </c>
      <c r="F101" s="322"/>
      <c r="G101" s="322"/>
      <c r="H101" s="322"/>
      <c r="I101" s="342">
        <f>E101-D101</f>
        <v>-13.951960000000014</v>
      </c>
      <c r="J101" s="342">
        <f>E101/D101%-100</f>
        <v>-12.926860001853072</v>
      </c>
      <c r="K101" s="343"/>
    </row>
    <row r="102" spans="1:11" s="318" customFormat="1" x14ac:dyDescent="0.25">
      <c r="A102" s="266" t="s">
        <v>527</v>
      </c>
      <c r="B102" s="306" t="s">
        <v>947</v>
      </c>
      <c r="C102" s="269" t="s">
        <v>752</v>
      </c>
      <c r="D102" s="392">
        <v>4</v>
      </c>
      <c r="E102" s="422">
        <v>6.9121800000000002</v>
      </c>
      <c r="F102" s="322"/>
      <c r="G102" s="322"/>
      <c r="H102" s="322"/>
      <c r="I102" s="342">
        <f>E102-D102</f>
        <v>2.9121800000000002</v>
      </c>
      <c r="J102" s="342">
        <f>E102/D102%-100</f>
        <v>72.80449999999999</v>
      </c>
      <c r="K102" s="343"/>
    </row>
    <row r="103" spans="1:11" s="318" customFormat="1" x14ac:dyDescent="0.25">
      <c r="A103" s="266" t="s">
        <v>528</v>
      </c>
      <c r="B103" s="306" t="s">
        <v>948</v>
      </c>
      <c r="C103" s="269" t="s">
        <v>752</v>
      </c>
      <c r="D103" s="392">
        <v>47.61</v>
      </c>
      <c r="E103" s="422">
        <v>48.47345</v>
      </c>
      <c r="F103" s="322"/>
      <c r="G103" s="322"/>
      <c r="H103" s="322"/>
      <c r="I103" s="342">
        <f>E103-D103</f>
        <v>0.86345000000000027</v>
      </c>
      <c r="J103" s="342">
        <f>E103/D103%-100</f>
        <v>1.8135895820205832</v>
      </c>
      <c r="K103" s="343"/>
    </row>
    <row r="104" spans="1:11" s="318" customFormat="1" x14ac:dyDescent="0.25">
      <c r="A104" s="266" t="s">
        <v>529</v>
      </c>
      <c r="B104" s="306" t="s">
        <v>1034</v>
      </c>
      <c r="C104" s="269" t="s">
        <v>752</v>
      </c>
      <c r="D104" s="392"/>
      <c r="E104" s="422"/>
      <c r="F104" s="322"/>
      <c r="G104" s="322"/>
      <c r="H104" s="322"/>
      <c r="I104" s="343"/>
      <c r="J104" s="342"/>
      <c r="K104" s="343"/>
    </row>
    <row r="105" spans="1:11" s="318" customFormat="1" x14ac:dyDescent="0.25">
      <c r="A105" s="266" t="s">
        <v>530</v>
      </c>
      <c r="B105" s="306" t="s">
        <v>650</v>
      </c>
      <c r="C105" s="269" t="s">
        <v>752</v>
      </c>
      <c r="D105" s="392"/>
      <c r="E105" s="422"/>
      <c r="F105" s="322"/>
      <c r="G105" s="322"/>
      <c r="H105" s="322"/>
      <c r="I105" s="343"/>
      <c r="J105" s="342"/>
      <c r="K105" s="343"/>
    </row>
    <row r="106" spans="1:11" s="318" customFormat="1" ht="16.5" thickBot="1" x14ac:dyDescent="0.3">
      <c r="A106" s="266" t="s">
        <v>531</v>
      </c>
      <c r="B106" s="464" t="s">
        <v>949</v>
      </c>
      <c r="C106" s="281" t="s">
        <v>752</v>
      </c>
      <c r="D106" s="465">
        <v>56.320000000000007</v>
      </c>
      <c r="E106" s="466">
        <v>38.592409999999987</v>
      </c>
      <c r="F106" s="322"/>
      <c r="G106" s="322"/>
      <c r="H106" s="322"/>
      <c r="I106" s="342">
        <f>E106-D106</f>
        <v>-17.727590000000021</v>
      </c>
      <c r="J106" s="342">
        <f>E106/D106%-100</f>
        <v>-31.476544744318204</v>
      </c>
      <c r="K106" s="343"/>
    </row>
    <row r="107" spans="1:11" s="318" customFormat="1" ht="31.5" x14ac:dyDescent="0.25">
      <c r="A107" s="463" t="s">
        <v>28</v>
      </c>
      <c r="B107" s="470" t="s">
        <v>1089</v>
      </c>
      <c r="C107" s="353" t="s">
        <v>752</v>
      </c>
      <c r="D107" s="471">
        <v>81.108999999999583</v>
      </c>
      <c r="E107" s="415">
        <v>212.03816999999992</v>
      </c>
      <c r="F107" s="322"/>
      <c r="G107" s="322"/>
      <c r="H107" s="322"/>
      <c r="I107" s="347">
        <f>E107-D107</f>
        <v>130.92917000000034</v>
      </c>
      <c r="J107" s="347">
        <f>E107/D107%-100</f>
        <v>161.42372609698185</v>
      </c>
      <c r="K107" s="343"/>
    </row>
    <row r="108" spans="1:11" s="318" customFormat="1" ht="31.5" outlineLevel="1" x14ac:dyDescent="0.25">
      <c r="A108" s="453" t="s">
        <v>59</v>
      </c>
      <c r="B108" s="459" t="s">
        <v>1026</v>
      </c>
      <c r="C108" s="269" t="s">
        <v>752</v>
      </c>
      <c r="D108" s="392"/>
      <c r="E108" s="423"/>
      <c r="F108" s="322"/>
      <c r="G108" s="322"/>
      <c r="H108" s="322"/>
      <c r="I108" s="343"/>
      <c r="J108" s="342"/>
      <c r="K108" s="343"/>
    </row>
    <row r="109" spans="1:11" s="318" customFormat="1" ht="31.5" outlineLevel="1" x14ac:dyDescent="0.25">
      <c r="A109" s="453" t="s">
        <v>891</v>
      </c>
      <c r="B109" s="459" t="s">
        <v>904</v>
      </c>
      <c r="C109" s="269" t="s">
        <v>752</v>
      </c>
      <c r="D109" s="392"/>
      <c r="E109" s="423"/>
      <c r="F109" s="322"/>
      <c r="G109" s="322"/>
      <c r="H109" s="322"/>
      <c r="I109" s="343"/>
      <c r="J109" s="342"/>
      <c r="K109" s="343"/>
    </row>
    <row r="110" spans="1:11" s="318" customFormat="1" ht="31.5" outlineLevel="1" x14ac:dyDescent="0.25">
      <c r="A110" s="453" t="s">
        <v>892</v>
      </c>
      <c r="B110" s="459" t="s">
        <v>905</v>
      </c>
      <c r="C110" s="269" t="s">
        <v>752</v>
      </c>
      <c r="D110" s="392"/>
      <c r="E110" s="385"/>
      <c r="F110" s="322"/>
      <c r="G110" s="322"/>
      <c r="H110" s="322"/>
      <c r="I110" s="343"/>
      <c r="J110" s="342"/>
      <c r="K110" s="343"/>
    </row>
    <row r="111" spans="1:11" s="318" customFormat="1" ht="31.5" outlineLevel="1" x14ac:dyDescent="0.25">
      <c r="A111" s="453" t="s">
        <v>995</v>
      </c>
      <c r="B111" s="459" t="s">
        <v>890</v>
      </c>
      <c r="C111" s="269" t="s">
        <v>752</v>
      </c>
      <c r="D111" s="392"/>
      <c r="E111" s="385"/>
      <c r="F111" s="322"/>
      <c r="G111" s="322"/>
      <c r="H111" s="322"/>
      <c r="I111" s="343"/>
      <c r="J111" s="342"/>
      <c r="K111" s="343"/>
    </row>
    <row r="112" spans="1:11" s="318" customFormat="1" outlineLevel="1" x14ac:dyDescent="0.25">
      <c r="A112" s="453" t="s">
        <v>60</v>
      </c>
      <c r="B112" s="459" t="s">
        <v>1065</v>
      </c>
      <c r="C112" s="269" t="s">
        <v>752</v>
      </c>
      <c r="D112" s="392"/>
      <c r="E112" s="385"/>
      <c r="F112" s="322"/>
      <c r="G112" s="322"/>
      <c r="H112" s="322"/>
      <c r="I112" s="343"/>
      <c r="J112" s="342"/>
      <c r="K112" s="343"/>
    </row>
    <row r="113" spans="1:11" s="318" customFormat="1" x14ac:dyDescent="0.25">
      <c r="A113" s="453" t="s">
        <v>760</v>
      </c>
      <c r="B113" s="459" t="s">
        <v>950</v>
      </c>
      <c r="C113" s="269" t="s">
        <v>752</v>
      </c>
      <c r="D113" s="397">
        <v>25.770009586983079</v>
      </c>
      <c r="E113" s="384">
        <v>104.42941999999999</v>
      </c>
      <c r="F113" s="322"/>
      <c r="G113" s="322"/>
      <c r="H113" s="322"/>
      <c r="I113" s="342">
        <f>E113-D113</f>
        <v>78.659410413016914</v>
      </c>
      <c r="J113" s="342">
        <f>E113/D113%-100</f>
        <v>305.23624815704096</v>
      </c>
      <c r="K113" s="343"/>
    </row>
    <row r="114" spans="1:11" s="318" customFormat="1" outlineLevel="1" x14ac:dyDescent="0.25">
      <c r="A114" s="453" t="s">
        <v>761</v>
      </c>
      <c r="B114" s="459" t="s">
        <v>1066</v>
      </c>
      <c r="C114" s="269" t="s">
        <v>752</v>
      </c>
      <c r="D114" s="392"/>
      <c r="E114" s="385"/>
      <c r="F114" s="322"/>
      <c r="G114" s="322"/>
      <c r="H114" s="322"/>
      <c r="I114" s="343"/>
      <c r="J114" s="342"/>
      <c r="K114" s="343"/>
    </row>
    <row r="115" spans="1:11" s="318" customFormat="1" x14ac:dyDescent="0.25">
      <c r="A115" s="453" t="s">
        <v>762</v>
      </c>
      <c r="B115" s="459" t="s">
        <v>951</v>
      </c>
      <c r="C115" s="269" t="s">
        <v>752</v>
      </c>
      <c r="D115" s="384">
        <v>36.692480351328683</v>
      </c>
      <c r="E115" s="384">
        <v>73.514089999999996</v>
      </c>
      <c r="F115" s="322"/>
      <c r="G115" s="322"/>
      <c r="H115" s="322"/>
      <c r="I115" s="342">
        <f>E115-D115</f>
        <v>36.821609648671313</v>
      </c>
      <c r="J115" s="342">
        <v>0</v>
      </c>
      <c r="K115" s="343"/>
    </row>
    <row r="116" spans="1:11" s="318" customFormat="1" x14ac:dyDescent="0.25">
      <c r="A116" s="453" t="s">
        <v>763</v>
      </c>
      <c r="B116" s="459" t="s">
        <v>952</v>
      </c>
      <c r="C116" s="269" t="s">
        <v>752</v>
      </c>
      <c r="D116" s="392"/>
      <c r="E116" s="443"/>
      <c r="F116" s="322"/>
      <c r="G116" s="322"/>
      <c r="H116" s="322"/>
      <c r="I116" s="343"/>
      <c r="J116" s="342"/>
      <c r="K116" s="343"/>
    </row>
    <row r="117" spans="1:11" s="318" customFormat="1" outlineLevel="1" x14ac:dyDescent="0.25">
      <c r="A117" s="453" t="s">
        <v>764</v>
      </c>
      <c r="B117" s="459" t="s">
        <v>1073</v>
      </c>
      <c r="C117" s="269" t="s">
        <v>752</v>
      </c>
      <c r="D117" s="392"/>
      <c r="E117" s="444"/>
      <c r="F117" s="322"/>
      <c r="G117" s="322"/>
      <c r="H117" s="322"/>
      <c r="I117" s="343"/>
      <c r="J117" s="342"/>
      <c r="K117" s="343"/>
    </row>
    <row r="118" spans="1:11" s="318" customFormat="1" ht="31.5" outlineLevel="1" x14ac:dyDescent="0.25">
      <c r="A118" s="453" t="s">
        <v>765</v>
      </c>
      <c r="B118" s="459" t="s">
        <v>822</v>
      </c>
      <c r="C118" s="269" t="s">
        <v>752</v>
      </c>
      <c r="D118" s="392"/>
      <c r="E118" s="444"/>
      <c r="F118" s="322"/>
      <c r="G118" s="322"/>
      <c r="H118" s="322"/>
      <c r="I118" s="343"/>
      <c r="J118" s="342"/>
      <c r="K118" s="343"/>
    </row>
    <row r="119" spans="1:11" s="318" customFormat="1" outlineLevel="1" x14ac:dyDescent="0.25">
      <c r="A119" s="453" t="s">
        <v>996</v>
      </c>
      <c r="B119" s="459" t="s">
        <v>646</v>
      </c>
      <c r="C119" s="269" t="s">
        <v>752</v>
      </c>
      <c r="D119" s="392"/>
      <c r="E119" s="444"/>
      <c r="F119" s="322"/>
      <c r="G119" s="322"/>
      <c r="H119" s="322"/>
      <c r="I119" s="343"/>
      <c r="J119" s="342"/>
      <c r="K119" s="343"/>
    </row>
    <row r="120" spans="1:11" s="318" customFormat="1" outlineLevel="1" x14ac:dyDescent="0.25">
      <c r="A120" s="453" t="s">
        <v>997</v>
      </c>
      <c r="B120" s="459" t="s">
        <v>634</v>
      </c>
      <c r="C120" s="269" t="s">
        <v>752</v>
      </c>
      <c r="D120" s="392"/>
      <c r="E120" s="444"/>
      <c r="F120" s="322"/>
      <c r="G120" s="322"/>
      <c r="H120" s="322"/>
      <c r="I120" s="343"/>
      <c r="J120" s="342"/>
      <c r="K120" s="343"/>
    </row>
    <row r="121" spans="1:11" s="318" customFormat="1" ht="16.5" thickBot="1" x14ac:dyDescent="0.3">
      <c r="A121" s="453" t="s">
        <v>766</v>
      </c>
      <c r="B121" s="472" t="s">
        <v>953</v>
      </c>
      <c r="C121" s="270" t="s">
        <v>752</v>
      </c>
      <c r="D121" s="473">
        <v>18.64651006168782</v>
      </c>
      <c r="E121" s="387">
        <v>34.094659999999934</v>
      </c>
      <c r="F121" s="322"/>
      <c r="G121" s="322"/>
      <c r="H121" s="322"/>
      <c r="I121" s="342">
        <f>E121-D121</f>
        <v>15.448149938312113</v>
      </c>
      <c r="J121" s="342">
        <f>E121/D121%-100</f>
        <v>82.847406228861871</v>
      </c>
      <c r="K121" s="343"/>
    </row>
    <row r="122" spans="1:11" s="318" customFormat="1" ht="16.5" thickBot="1" x14ac:dyDescent="0.3">
      <c r="A122" s="351" t="s">
        <v>29</v>
      </c>
      <c r="B122" s="467" t="s">
        <v>1035</v>
      </c>
      <c r="C122" s="468" t="s">
        <v>752</v>
      </c>
      <c r="D122" s="469">
        <v>16.221799999999917</v>
      </c>
      <c r="E122" s="469">
        <v>42.040759999999999</v>
      </c>
      <c r="F122" s="322">
        <f>E122/E107</f>
        <v>0.19826977378648389</v>
      </c>
      <c r="G122" s="322"/>
      <c r="H122" s="322"/>
      <c r="I122" s="342">
        <f>E122-D122</f>
        <v>25.818960000000082</v>
      </c>
      <c r="J122" s="342">
        <f>E122/D122%-100</f>
        <v>159.16211517834159</v>
      </c>
      <c r="K122" s="343"/>
    </row>
    <row r="123" spans="1:11" s="318" customFormat="1" ht="31.5" outlineLevel="1" x14ac:dyDescent="0.25">
      <c r="A123" s="453" t="s">
        <v>25</v>
      </c>
      <c r="B123" s="456" t="s">
        <v>1026</v>
      </c>
      <c r="C123" s="282" t="s">
        <v>752</v>
      </c>
      <c r="D123" s="457"/>
      <c r="E123" s="458"/>
      <c r="F123" s="322"/>
      <c r="G123" s="322"/>
      <c r="H123" s="322"/>
      <c r="I123" s="343"/>
      <c r="J123" s="342"/>
      <c r="K123" s="343"/>
    </row>
    <row r="124" spans="1:11" s="318" customFormat="1" ht="31.5" outlineLevel="1" x14ac:dyDescent="0.25">
      <c r="A124" s="453" t="s">
        <v>1022</v>
      </c>
      <c r="B124" s="459" t="s">
        <v>904</v>
      </c>
      <c r="C124" s="269" t="s">
        <v>752</v>
      </c>
      <c r="D124" s="392"/>
      <c r="E124" s="385"/>
      <c r="F124" s="322"/>
      <c r="G124" s="322"/>
      <c r="H124" s="322"/>
      <c r="I124" s="343"/>
      <c r="J124" s="342"/>
      <c r="K124" s="343"/>
    </row>
    <row r="125" spans="1:11" s="318" customFormat="1" ht="31.5" outlineLevel="1" x14ac:dyDescent="0.25">
      <c r="A125" s="453" t="s">
        <v>1023</v>
      </c>
      <c r="B125" s="459" t="s">
        <v>905</v>
      </c>
      <c r="C125" s="269" t="s">
        <v>752</v>
      </c>
      <c r="D125" s="392"/>
      <c r="E125" s="385"/>
      <c r="F125" s="322"/>
      <c r="G125" s="322"/>
      <c r="H125" s="322"/>
      <c r="I125" s="343"/>
      <c r="J125" s="342"/>
      <c r="K125" s="343"/>
    </row>
    <row r="126" spans="1:11" s="318" customFormat="1" ht="31.5" outlineLevel="1" x14ac:dyDescent="0.25">
      <c r="A126" s="453" t="s">
        <v>1024</v>
      </c>
      <c r="B126" s="459" t="s">
        <v>890</v>
      </c>
      <c r="C126" s="269" t="s">
        <v>752</v>
      </c>
      <c r="D126" s="392"/>
      <c r="E126" s="385"/>
      <c r="F126" s="322"/>
      <c r="G126" s="322"/>
      <c r="H126" s="322"/>
      <c r="I126" s="343"/>
      <c r="J126" s="342"/>
      <c r="K126" s="343"/>
    </row>
    <row r="127" spans="1:11" s="318" customFormat="1" outlineLevel="1" x14ac:dyDescent="0.25">
      <c r="A127" s="453" t="s">
        <v>811</v>
      </c>
      <c r="B127" s="460" t="s">
        <v>1074</v>
      </c>
      <c r="C127" s="269" t="s">
        <v>752</v>
      </c>
      <c r="D127" s="392"/>
      <c r="E127" s="385"/>
      <c r="F127" s="322"/>
      <c r="G127" s="322"/>
      <c r="H127" s="322"/>
      <c r="I127" s="343"/>
      <c r="J127" s="342"/>
      <c r="K127" s="343"/>
    </row>
    <row r="128" spans="1:11" s="318" customFormat="1" x14ac:dyDescent="0.25">
      <c r="A128" s="453" t="s">
        <v>812</v>
      </c>
      <c r="B128" s="460" t="s">
        <v>819</v>
      </c>
      <c r="C128" s="269" t="s">
        <v>752</v>
      </c>
      <c r="D128" s="399">
        <v>5.1540019173966165</v>
      </c>
      <c r="E128" s="384">
        <v>20.763929999999998</v>
      </c>
      <c r="F128" s="322"/>
      <c r="G128" s="322"/>
      <c r="H128" s="322"/>
      <c r="I128" s="342">
        <f>E128-D128</f>
        <v>15.609928082603382</v>
      </c>
      <c r="J128" s="342">
        <f>E128/D128%-100</f>
        <v>302.87004802839209</v>
      </c>
      <c r="K128" s="343"/>
    </row>
    <row r="129" spans="1:11" s="318" customFormat="1" outlineLevel="1" x14ac:dyDescent="0.25">
      <c r="A129" s="453" t="s">
        <v>813</v>
      </c>
      <c r="B129" s="460" t="s">
        <v>1068</v>
      </c>
      <c r="C129" s="269" t="s">
        <v>752</v>
      </c>
      <c r="D129" s="392"/>
      <c r="E129" s="385"/>
      <c r="F129" s="322"/>
      <c r="G129" s="322"/>
      <c r="H129" s="322"/>
      <c r="I129" s="343"/>
      <c r="J129" s="342"/>
      <c r="K129" s="343"/>
    </row>
    <row r="130" spans="1:11" s="318" customFormat="1" x14ac:dyDescent="0.25">
      <c r="A130" s="453" t="s">
        <v>814</v>
      </c>
      <c r="B130" s="460" t="s">
        <v>820</v>
      </c>
      <c r="C130" s="269" t="s">
        <v>752</v>
      </c>
      <c r="D130" s="445">
        <v>7.3384960702657374</v>
      </c>
      <c r="E130" s="384">
        <v>14.579739999999999</v>
      </c>
      <c r="F130" s="322"/>
      <c r="G130" s="322"/>
      <c r="H130" s="322"/>
      <c r="I130" s="342">
        <f>E130-D130</f>
        <v>7.2412439297342619</v>
      </c>
      <c r="J130" s="342">
        <v>0</v>
      </c>
      <c r="K130" s="343"/>
    </row>
    <row r="131" spans="1:11" s="318" customFormat="1" x14ac:dyDescent="0.25">
      <c r="A131" s="453" t="s">
        <v>815</v>
      </c>
      <c r="B131" s="460" t="s">
        <v>821</v>
      </c>
      <c r="C131" s="269" t="s">
        <v>752</v>
      </c>
      <c r="D131" s="392"/>
      <c r="E131" s="384"/>
      <c r="F131" s="322"/>
      <c r="G131" s="322"/>
      <c r="H131" s="322"/>
      <c r="I131" s="343"/>
      <c r="J131" s="342"/>
      <c r="K131" s="343"/>
    </row>
    <row r="132" spans="1:11" s="318" customFormat="1" outlineLevel="1" x14ac:dyDescent="0.25">
      <c r="A132" s="453" t="s">
        <v>816</v>
      </c>
      <c r="B132" s="460" t="s">
        <v>1075</v>
      </c>
      <c r="C132" s="269" t="s">
        <v>752</v>
      </c>
      <c r="D132" s="392"/>
      <c r="E132" s="385"/>
      <c r="F132" s="322"/>
      <c r="G132" s="322"/>
      <c r="H132" s="322"/>
      <c r="I132" s="343"/>
      <c r="J132" s="342"/>
      <c r="K132" s="343"/>
    </row>
    <row r="133" spans="1:11" s="318" customFormat="1" ht="31.5" outlineLevel="1" x14ac:dyDescent="0.25">
      <c r="A133" s="453" t="s">
        <v>817</v>
      </c>
      <c r="B133" s="460" t="s">
        <v>822</v>
      </c>
      <c r="C133" s="269" t="s">
        <v>752</v>
      </c>
      <c r="D133" s="392"/>
      <c r="E133" s="385"/>
      <c r="F133" s="322"/>
      <c r="G133" s="322"/>
      <c r="H133" s="322"/>
      <c r="I133" s="343"/>
      <c r="J133" s="342"/>
      <c r="K133" s="343"/>
    </row>
    <row r="134" spans="1:11" s="318" customFormat="1" outlineLevel="1" x14ac:dyDescent="0.25">
      <c r="A134" s="453" t="s">
        <v>998</v>
      </c>
      <c r="B134" s="459" t="s">
        <v>823</v>
      </c>
      <c r="C134" s="269" t="s">
        <v>752</v>
      </c>
      <c r="D134" s="392"/>
      <c r="E134" s="385"/>
      <c r="F134" s="322"/>
      <c r="G134" s="322"/>
      <c r="H134" s="322"/>
      <c r="I134" s="343"/>
      <c r="J134" s="342"/>
      <c r="K134" s="343"/>
    </row>
    <row r="135" spans="1:11" s="318" customFormat="1" outlineLevel="1" x14ac:dyDescent="0.25">
      <c r="A135" s="453" t="s">
        <v>999</v>
      </c>
      <c r="B135" s="459" t="s">
        <v>634</v>
      </c>
      <c r="C135" s="269" t="s">
        <v>752</v>
      </c>
      <c r="D135" s="392"/>
      <c r="E135" s="385"/>
      <c r="F135" s="322"/>
      <c r="G135" s="322"/>
      <c r="H135" s="322"/>
      <c r="I135" s="343"/>
      <c r="J135" s="342"/>
      <c r="K135" s="343"/>
    </row>
    <row r="136" spans="1:11" s="318" customFormat="1" ht="16.5" thickBot="1" x14ac:dyDescent="0.3">
      <c r="A136" s="453" t="s">
        <v>818</v>
      </c>
      <c r="B136" s="461" t="s">
        <v>824</v>
      </c>
      <c r="C136" s="270" t="s">
        <v>752</v>
      </c>
      <c r="D136" s="462">
        <v>3.7293020123375626</v>
      </c>
      <c r="E136" s="387">
        <v>6.6970900000000002</v>
      </c>
      <c r="F136" s="322"/>
      <c r="G136" s="322"/>
      <c r="H136" s="322"/>
      <c r="I136" s="342">
        <f>E136-D136</f>
        <v>2.9677879876624376</v>
      </c>
      <c r="J136" s="342">
        <f>E136/D136%-100</f>
        <v>79.580253297914027</v>
      </c>
      <c r="K136" s="343"/>
    </row>
    <row r="137" spans="1:11" s="318" customFormat="1" x14ac:dyDescent="0.25">
      <c r="A137" s="351" t="s">
        <v>31</v>
      </c>
      <c r="B137" s="454" t="s">
        <v>1090</v>
      </c>
      <c r="C137" s="357" t="s">
        <v>752</v>
      </c>
      <c r="D137" s="455">
        <v>64.887199999999666</v>
      </c>
      <c r="E137" s="455">
        <v>169.99740999999992</v>
      </c>
      <c r="F137" s="322"/>
      <c r="G137" s="322"/>
      <c r="H137" s="322"/>
      <c r="I137" s="342">
        <f>E137-D137</f>
        <v>105.11021000000025</v>
      </c>
      <c r="J137" s="342">
        <f>E137/D137%-100</f>
        <v>161.98912882664189</v>
      </c>
      <c r="K137" s="343"/>
    </row>
    <row r="138" spans="1:11" s="318" customFormat="1" ht="31.5" outlineLevel="1" x14ac:dyDescent="0.25">
      <c r="A138" s="266" t="s">
        <v>48</v>
      </c>
      <c r="B138" s="306" t="s">
        <v>1026</v>
      </c>
      <c r="C138" s="269" t="s">
        <v>752</v>
      </c>
      <c r="D138" s="392"/>
      <c r="E138" s="385"/>
      <c r="F138" s="322"/>
      <c r="G138" s="322"/>
      <c r="H138" s="322"/>
      <c r="I138" s="343"/>
      <c r="J138" s="342"/>
      <c r="K138" s="343"/>
    </row>
    <row r="139" spans="1:11" s="318" customFormat="1" ht="31.5" outlineLevel="1" x14ac:dyDescent="0.25">
      <c r="A139" s="266" t="s">
        <v>906</v>
      </c>
      <c r="B139" s="306" t="s">
        <v>904</v>
      </c>
      <c r="C139" s="269" t="s">
        <v>752</v>
      </c>
      <c r="D139" s="392"/>
      <c r="E139" s="385"/>
      <c r="F139" s="322"/>
      <c r="G139" s="322"/>
      <c r="H139" s="322"/>
      <c r="I139" s="343"/>
      <c r="J139" s="342"/>
      <c r="K139" s="343"/>
    </row>
    <row r="140" spans="1:11" s="318" customFormat="1" ht="31.5" outlineLevel="1" x14ac:dyDescent="0.25">
      <c r="A140" s="266" t="s">
        <v>907</v>
      </c>
      <c r="B140" s="306" t="s">
        <v>905</v>
      </c>
      <c r="C140" s="269" t="s">
        <v>752</v>
      </c>
      <c r="D140" s="392"/>
      <c r="E140" s="385"/>
      <c r="F140" s="322"/>
      <c r="G140" s="322"/>
      <c r="H140" s="322"/>
      <c r="I140" s="343"/>
      <c r="J140" s="342"/>
      <c r="K140" s="343"/>
    </row>
    <row r="141" spans="1:11" s="318" customFormat="1" ht="31.5" outlineLevel="1" x14ac:dyDescent="0.25">
      <c r="A141" s="266" t="s">
        <v>1000</v>
      </c>
      <c r="B141" s="306" t="s">
        <v>890</v>
      </c>
      <c r="C141" s="269" t="s">
        <v>752</v>
      </c>
      <c r="D141" s="392"/>
      <c r="E141" s="385"/>
      <c r="F141" s="322"/>
      <c r="G141" s="322"/>
      <c r="H141" s="322"/>
      <c r="I141" s="343"/>
      <c r="J141" s="342"/>
      <c r="K141" s="343"/>
    </row>
    <row r="142" spans="1:11" s="318" customFormat="1" outlineLevel="1" x14ac:dyDescent="0.25">
      <c r="A142" s="266" t="s">
        <v>49</v>
      </c>
      <c r="B142" s="306" t="s">
        <v>1065</v>
      </c>
      <c r="C142" s="269" t="s">
        <v>752</v>
      </c>
      <c r="D142" s="392"/>
      <c r="E142" s="385"/>
      <c r="F142" s="322"/>
      <c r="G142" s="322"/>
      <c r="H142" s="322"/>
      <c r="I142" s="343"/>
      <c r="J142" s="342"/>
      <c r="K142" s="343"/>
    </row>
    <row r="143" spans="1:11" s="318" customFormat="1" x14ac:dyDescent="0.25">
      <c r="A143" s="266" t="s">
        <v>767</v>
      </c>
      <c r="B143" s="306" t="s">
        <v>950</v>
      </c>
      <c r="C143" s="269" t="s">
        <v>752</v>
      </c>
      <c r="D143" s="390">
        <v>20.616007669586462</v>
      </c>
      <c r="E143" s="384">
        <v>83.665489999999991</v>
      </c>
      <c r="F143" s="322"/>
      <c r="G143" s="322"/>
      <c r="H143" s="322"/>
      <c r="I143" s="342">
        <f>E143-D143</f>
        <v>63.049482330413525</v>
      </c>
      <c r="J143" s="342">
        <f>E143/D143%-100</f>
        <v>305.82779818920318</v>
      </c>
      <c r="K143" s="343"/>
    </row>
    <row r="144" spans="1:11" s="318" customFormat="1" outlineLevel="1" x14ac:dyDescent="0.25">
      <c r="A144" s="266" t="s">
        <v>768</v>
      </c>
      <c r="B144" s="306" t="s">
        <v>1066</v>
      </c>
      <c r="C144" s="269" t="s">
        <v>752</v>
      </c>
      <c r="D144" s="392"/>
      <c r="E144" s="384"/>
      <c r="F144" s="322"/>
      <c r="G144" s="322"/>
      <c r="H144" s="322"/>
      <c r="I144" s="343"/>
      <c r="J144" s="342"/>
      <c r="K144" s="343"/>
    </row>
    <row r="145" spans="1:11" s="318" customFormat="1" x14ac:dyDescent="0.25">
      <c r="A145" s="266" t="s">
        <v>769</v>
      </c>
      <c r="B145" s="306" t="s">
        <v>951</v>
      </c>
      <c r="C145" s="269" t="s">
        <v>752</v>
      </c>
      <c r="D145" s="446">
        <v>29.353984281062946</v>
      </c>
      <c r="E145" s="384">
        <v>58.934349999999995</v>
      </c>
      <c r="F145" s="322"/>
      <c r="G145" s="322"/>
      <c r="H145" s="322"/>
      <c r="I145" s="343"/>
      <c r="J145" s="342"/>
      <c r="K145" s="343"/>
    </row>
    <row r="146" spans="1:11" s="318" customFormat="1" x14ac:dyDescent="0.25">
      <c r="A146" s="266" t="s">
        <v>770</v>
      </c>
      <c r="B146" s="306" t="s">
        <v>952</v>
      </c>
      <c r="C146" s="269" t="s">
        <v>752</v>
      </c>
      <c r="D146" s="390"/>
      <c r="E146" s="384"/>
      <c r="F146" s="322"/>
      <c r="G146" s="322"/>
      <c r="H146" s="322"/>
      <c r="I146" s="343"/>
      <c r="J146" s="342"/>
      <c r="K146" s="343"/>
    </row>
    <row r="147" spans="1:11" s="318" customFormat="1" outlineLevel="1" x14ac:dyDescent="0.25">
      <c r="A147" s="266" t="s">
        <v>771</v>
      </c>
      <c r="B147" s="306" t="s">
        <v>1073</v>
      </c>
      <c r="C147" s="269" t="s">
        <v>752</v>
      </c>
      <c r="D147" s="392"/>
      <c r="E147" s="385"/>
      <c r="F147" s="322"/>
      <c r="G147" s="322"/>
      <c r="H147" s="322"/>
      <c r="I147" s="343"/>
      <c r="J147" s="342"/>
      <c r="K147" s="343"/>
    </row>
    <row r="148" spans="1:11" s="318" customFormat="1" ht="31.5" outlineLevel="1" x14ac:dyDescent="0.25">
      <c r="A148" s="266" t="s">
        <v>772</v>
      </c>
      <c r="B148" s="306" t="s">
        <v>822</v>
      </c>
      <c r="C148" s="269" t="s">
        <v>752</v>
      </c>
      <c r="D148" s="392"/>
      <c r="E148" s="385"/>
      <c r="F148" s="322"/>
      <c r="G148" s="322"/>
      <c r="H148" s="322"/>
      <c r="I148" s="343"/>
      <c r="J148" s="342"/>
      <c r="K148" s="343"/>
    </row>
    <row r="149" spans="1:11" s="318" customFormat="1" outlineLevel="1" x14ac:dyDescent="0.25">
      <c r="A149" s="266" t="s">
        <v>1001</v>
      </c>
      <c r="B149" s="306" t="s">
        <v>646</v>
      </c>
      <c r="C149" s="269" t="s">
        <v>752</v>
      </c>
      <c r="D149" s="392"/>
      <c r="E149" s="385"/>
      <c r="F149" s="322"/>
      <c r="G149" s="322"/>
      <c r="H149" s="322"/>
      <c r="I149" s="343"/>
      <c r="J149" s="342"/>
      <c r="K149" s="343"/>
    </row>
    <row r="150" spans="1:11" s="318" customFormat="1" outlineLevel="1" x14ac:dyDescent="0.25">
      <c r="A150" s="266" t="s">
        <v>1002</v>
      </c>
      <c r="B150" s="306" t="s">
        <v>634</v>
      </c>
      <c r="C150" s="269" t="s">
        <v>752</v>
      </c>
      <c r="D150" s="392"/>
      <c r="E150" s="385"/>
      <c r="F150" s="322"/>
      <c r="G150" s="322"/>
      <c r="H150" s="322"/>
      <c r="I150" s="343"/>
      <c r="J150" s="342"/>
      <c r="K150" s="343"/>
    </row>
    <row r="151" spans="1:11" s="318" customFormat="1" ht="16.5" thickBot="1" x14ac:dyDescent="0.3">
      <c r="A151" s="266" t="s">
        <v>773</v>
      </c>
      <c r="B151" s="308" t="s">
        <v>953</v>
      </c>
      <c r="C151" s="270" t="s">
        <v>752</v>
      </c>
      <c r="D151" s="478">
        <v>14.917208049350258</v>
      </c>
      <c r="E151" s="387">
        <v>27.397569999999934</v>
      </c>
      <c r="F151" s="322"/>
      <c r="G151" s="322"/>
      <c r="H151" s="322"/>
      <c r="I151" s="343"/>
      <c r="J151" s="342"/>
      <c r="K151" s="343"/>
    </row>
    <row r="152" spans="1:11" s="318" customFormat="1" x14ac:dyDescent="0.25">
      <c r="A152" s="359" t="s">
        <v>32</v>
      </c>
      <c r="B152" s="474" t="s">
        <v>11</v>
      </c>
      <c r="C152" s="475" t="s">
        <v>752</v>
      </c>
      <c r="D152" s="476">
        <v>64.887199999999666</v>
      </c>
      <c r="E152" s="477">
        <v>169.99740999999992</v>
      </c>
      <c r="F152" s="322"/>
      <c r="G152" s="322"/>
      <c r="H152" s="322"/>
      <c r="I152" s="342">
        <f>E152-D152</f>
        <v>105.11021000000025</v>
      </c>
      <c r="J152" s="342">
        <f>E152/D152%-100</f>
        <v>161.98912882664189</v>
      </c>
      <c r="K152" s="343"/>
    </row>
    <row r="153" spans="1:11" s="318" customFormat="1" x14ac:dyDescent="0.25">
      <c r="A153" s="266" t="s">
        <v>51</v>
      </c>
      <c r="B153" s="307" t="s">
        <v>827</v>
      </c>
      <c r="C153" s="269" t="s">
        <v>752</v>
      </c>
      <c r="D153" s="390">
        <v>64.887199999999666</v>
      </c>
      <c r="E153" s="384">
        <v>167.85540999999992</v>
      </c>
      <c r="F153" s="322"/>
      <c r="G153" s="322"/>
      <c r="H153" s="322"/>
      <c r="I153" s="343"/>
      <c r="J153" s="342"/>
      <c r="K153" s="343"/>
    </row>
    <row r="154" spans="1:11" s="318" customFormat="1" x14ac:dyDescent="0.25">
      <c r="A154" s="266" t="s">
        <v>52</v>
      </c>
      <c r="B154" s="307" t="s">
        <v>13</v>
      </c>
      <c r="C154" s="269" t="s">
        <v>752</v>
      </c>
      <c r="D154" s="390"/>
      <c r="E154" s="384"/>
      <c r="F154" s="322"/>
      <c r="G154" s="322"/>
      <c r="H154" s="322"/>
      <c r="I154" s="343"/>
      <c r="J154" s="342"/>
      <c r="K154" s="343"/>
    </row>
    <row r="155" spans="1:11" s="318" customFormat="1" x14ac:dyDescent="0.25">
      <c r="A155" s="266" t="s">
        <v>64</v>
      </c>
      <c r="B155" s="307" t="s">
        <v>14</v>
      </c>
      <c r="C155" s="269" t="s">
        <v>752</v>
      </c>
      <c r="D155" s="390"/>
      <c r="E155" s="384">
        <v>2.1419999999999999</v>
      </c>
      <c r="F155" s="322"/>
      <c r="G155" s="322"/>
      <c r="H155" s="322"/>
      <c r="I155" s="343"/>
      <c r="J155" s="342"/>
      <c r="K155" s="343"/>
    </row>
    <row r="156" spans="1:11" s="318" customFormat="1" ht="16.5" thickBot="1" x14ac:dyDescent="0.3">
      <c r="A156" s="267" t="s">
        <v>65</v>
      </c>
      <c r="B156" s="323" t="s">
        <v>828</v>
      </c>
      <c r="C156" s="270" t="s">
        <v>752</v>
      </c>
      <c r="D156" s="391"/>
      <c r="E156" s="387"/>
      <c r="F156" s="322"/>
      <c r="G156" s="322"/>
      <c r="H156" s="322"/>
      <c r="I156" s="343"/>
      <c r="J156" s="342"/>
      <c r="K156" s="343"/>
    </row>
    <row r="157" spans="1:11" s="318" customFormat="1" x14ac:dyDescent="0.25">
      <c r="A157" s="360" t="s">
        <v>534</v>
      </c>
      <c r="B157" s="361" t="s">
        <v>870</v>
      </c>
      <c r="C157" s="362" t="s">
        <v>288</v>
      </c>
      <c r="D157" s="381"/>
      <c r="E157" s="382"/>
      <c r="F157" s="322"/>
      <c r="G157" s="322"/>
      <c r="H157" s="322"/>
      <c r="I157" s="343"/>
      <c r="J157" s="342"/>
      <c r="K157" s="343"/>
    </row>
    <row r="158" spans="1:11" s="318" customFormat="1" ht="31.5" x14ac:dyDescent="0.25">
      <c r="A158" s="266" t="s">
        <v>535</v>
      </c>
      <c r="B158" s="307" t="s">
        <v>1084</v>
      </c>
      <c r="C158" s="269" t="s">
        <v>752</v>
      </c>
      <c r="D158" s="482">
        <v>270.82265999999959</v>
      </c>
      <c r="E158" s="384">
        <v>402.78161999999998</v>
      </c>
      <c r="F158" s="322"/>
      <c r="G158" s="322"/>
      <c r="H158" s="322"/>
      <c r="I158" s="342">
        <f>E158-D158</f>
        <v>131.95896000000039</v>
      </c>
      <c r="J158" s="342">
        <f>E158/D158%-100</f>
        <v>48.725228531468019</v>
      </c>
      <c r="K158" s="343"/>
    </row>
    <row r="159" spans="1:11" s="318" customFormat="1" x14ac:dyDescent="0.25">
      <c r="A159" s="266" t="s">
        <v>536</v>
      </c>
      <c r="B159" s="307" t="s">
        <v>1036</v>
      </c>
      <c r="C159" s="269" t="s">
        <v>752</v>
      </c>
      <c r="D159" s="383">
        <v>319.5</v>
      </c>
      <c r="E159" s="483">
        <v>319.5</v>
      </c>
      <c r="F159" s="322"/>
      <c r="G159" s="322"/>
      <c r="H159" s="322"/>
      <c r="I159" s="343"/>
      <c r="J159" s="342"/>
      <c r="K159" s="343"/>
    </row>
    <row r="160" spans="1:11" s="318" customFormat="1" x14ac:dyDescent="0.25">
      <c r="A160" s="266" t="s">
        <v>935</v>
      </c>
      <c r="B160" s="306" t="s">
        <v>957</v>
      </c>
      <c r="C160" s="269" t="s">
        <v>752</v>
      </c>
      <c r="D160" s="383">
        <v>319.5</v>
      </c>
      <c r="E160" s="483">
        <v>319.5</v>
      </c>
      <c r="F160" s="322"/>
      <c r="G160" s="322"/>
      <c r="H160" s="322"/>
      <c r="I160" s="343"/>
      <c r="J160" s="342"/>
      <c r="K160" s="343"/>
    </row>
    <row r="161" spans="1:14" s="318" customFormat="1" x14ac:dyDescent="0.25">
      <c r="A161" s="266" t="s">
        <v>639</v>
      </c>
      <c r="B161" s="307" t="s">
        <v>1091</v>
      </c>
      <c r="C161" s="269" t="s">
        <v>752</v>
      </c>
      <c r="D161" s="383">
        <v>450.5</v>
      </c>
      <c r="E161" s="384">
        <v>369</v>
      </c>
      <c r="F161" s="322"/>
      <c r="G161" s="322"/>
      <c r="H161" s="322"/>
      <c r="I161" s="343"/>
      <c r="J161" s="342"/>
      <c r="K161" s="343"/>
    </row>
    <row r="162" spans="1:14" s="318" customFormat="1" x14ac:dyDescent="0.25">
      <c r="A162" s="268" t="s">
        <v>936</v>
      </c>
      <c r="B162" s="306" t="s">
        <v>958</v>
      </c>
      <c r="C162" s="269" t="s">
        <v>752</v>
      </c>
      <c r="D162" s="383">
        <v>450.5</v>
      </c>
      <c r="E162" s="384">
        <v>369</v>
      </c>
      <c r="F162" s="322"/>
      <c r="G162" s="322"/>
      <c r="H162" s="322"/>
      <c r="I162" s="343"/>
      <c r="J162" s="342"/>
      <c r="K162" s="343"/>
    </row>
    <row r="163" spans="1:14" s="318" customFormat="1" ht="48" thickBot="1" x14ac:dyDescent="0.3">
      <c r="A163" s="267" t="s">
        <v>640</v>
      </c>
      <c r="B163" s="323" t="s">
        <v>1092</v>
      </c>
      <c r="C163" s="270" t="s">
        <v>288</v>
      </c>
      <c r="D163" s="386">
        <v>1.6634501706762672</v>
      </c>
      <c r="E163" s="387">
        <v>0.91612919179380636</v>
      </c>
      <c r="F163" s="322"/>
      <c r="G163" s="322"/>
      <c r="H163" s="322"/>
      <c r="I163" s="343"/>
      <c r="J163" s="342"/>
      <c r="K163" s="343"/>
    </row>
    <row r="164" spans="1:14" s="318" customFormat="1" ht="19.5" thickBot="1" x14ac:dyDescent="0.3">
      <c r="A164" s="517" t="s">
        <v>533</v>
      </c>
      <c r="B164" s="518"/>
      <c r="C164" s="518"/>
      <c r="D164" s="518"/>
      <c r="E164" s="518"/>
      <c r="F164" s="518"/>
      <c r="G164" s="518"/>
      <c r="H164" s="518"/>
      <c r="I164" s="518"/>
      <c r="J164" s="518"/>
      <c r="K164" s="519"/>
    </row>
    <row r="165" spans="1:14" s="318" customFormat="1" x14ac:dyDescent="0.25">
      <c r="A165" s="366" t="s">
        <v>537</v>
      </c>
      <c r="B165" s="367" t="s">
        <v>1037</v>
      </c>
      <c r="C165" s="368" t="s">
        <v>752</v>
      </c>
      <c r="D165" s="395">
        <v>2903.2263999999996</v>
      </c>
      <c r="E165" s="396">
        <v>3068.009</v>
      </c>
      <c r="F165" s="322">
        <f>E165-F183</f>
        <v>-1541.470096</v>
      </c>
      <c r="G165" s="322"/>
      <c r="H165" s="330"/>
      <c r="I165" s="342">
        <f>E165-D165</f>
        <v>164.78260000000046</v>
      </c>
      <c r="J165" s="342">
        <f>E165/D165%-100</f>
        <v>5.67584395071637</v>
      </c>
      <c r="K165" s="343"/>
    </row>
    <row r="166" spans="1:14" s="318" customFormat="1" ht="31.5" outlineLevel="1" x14ac:dyDescent="0.25">
      <c r="A166" s="266" t="s">
        <v>538</v>
      </c>
      <c r="B166" s="306" t="s">
        <v>1026</v>
      </c>
      <c r="C166" s="269" t="s">
        <v>752</v>
      </c>
      <c r="D166" s="397"/>
      <c r="E166" s="385"/>
      <c r="F166" s="322">
        <f>E165+E201+E220</f>
        <v>4593.4663199999995</v>
      </c>
      <c r="G166" s="322"/>
      <c r="H166" s="322">
        <f>D165+D201+D220</f>
        <v>3365.4763999999996</v>
      </c>
      <c r="I166" s="343"/>
      <c r="J166" s="342"/>
      <c r="K166" s="343"/>
    </row>
    <row r="167" spans="1:14" s="318" customFormat="1" ht="31.5" outlineLevel="1" x14ac:dyDescent="0.25">
      <c r="A167" s="266" t="s">
        <v>893</v>
      </c>
      <c r="B167" s="306" t="s">
        <v>904</v>
      </c>
      <c r="C167" s="269" t="s">
        <v>752</v>
      </c>
      <c r="D167" s="397"/>
      <c r="E167" s="385"/>
      <c r="F167" s="322"/>
      <c r="G167" s="322"/>
      <c r="H167" s="322">
        <f>H166-H165</f>
        <v>3365.4763999999996</v>
      </c>
      <c r="I167" s="343"/>
      <c r="J167" s="342"/>
      <c r="K167" s="343"/>
    </row>
    <row r="168" spans="1:14" s="318" customFormat="1" ht="31.5" outlineLevel="1" x14ac:dyDescent="0.25">
      <c r="A168" s="266" t="s">
        <v>894</v>
      </c>
      <c r="B168" s="306" t="s">
        <v>905</v>
      </c>
      <c r="C168" s="269" t="s">
        <v>752</v>
      </c>
      <c r="D168" s="397"/>
      <c r="E168" s="385"/>
      <c r="F168" s="322"/>
      <c r="G168" s="322"/>
      <c r="H168" s="322"/>
      <c r="I168" s="343"/>
      <c r="J168" s="342"/>
      <c r="K168" s="343"/>
    </row>
    <row r="169" spans="1:14" s="318" customFormat="1" ht="31.5" outlineLevel="1" x14ac:dyDescent="0.25">
      <c r="A169" s="266" t="s">
        <v>1003</v>
      </c>
      <c r="B169" s="306" t="s">
        <v>890</v>
      </c>
      <c r="C169" s="269" t="s">
        <v>752</v>
      </c>
      <c r="D169" s="397"/>
      <c r="E169" s="385"/>
      <c r="F169" s="322"/>
      <c r="G169" s="322"/>
      <c r="H169" s="322"/>
      <c r="I169" s="343"/>
      <c r="J169" s="342"/>
      <c r="K169" s="343"/>
    </row>
    <row r="170" spans="1:14" s="318" customFormat="1" outlineLevel="1" x14ac:dyDescent="0.25">
      <c r="A170" s="266" t="s">
        <v>539</v>
      </c>
      <c r="B170" s="306" t="s">
        <v>1065</v>
      </c>
      <c r="C170" s="269" t="s">
        <v>752</v>
      </c>
      <c r="D170" s="397"/>
      <c r="E170" s="385"/>
      <c r="F170" s="322"/>
      <c r="G170" s="322"/>
      <c r="H170" s="322"/>
      <c r="I170" s="343"/>
      <c r="J170" s="342"/>
      <c r="K170" s="343"/>
      <c r="N170" s="322"/>
    </row>
    <row r="171" spans="1:14" s="318" customFormat="1" x14ac:dyDescent="0.25">
      <c r="A171" s="266" t="s">
        <v>651</v>
      </c>
      <c r="B171" s="306" t="s">
        <v>950</v>
      </c>
      <c r="C171" s="269" t="s">
        <v>752</v>
      </c>
      <c r="D171" s="398">
        <v>2482.7855999999997</v>
      </c>
      <c r="E171" s="384">
        <v>2519.6489999999999</v>
      </c>
      <c r="F171" s="322"/>
      <c r="G171" s="322"/>
      <c r="H171" s="322"/>
      <c r="I171" s="342">
        <f>E171-D171</f>
        <v>36.863400000000183</v>
      </c>
      <c r="J171" s="342">
        <f>E171/D171%-100</f>
        <v>1.4847596989446146</v>
      </c>
      <c r="K171" s="343"/>
    </row>
    <row r="172" spans="1:14" s="318" customFormat="1" outlineLevel="1" x14ac:dyDescent="0.25">
      <c r="A172" s="266" t="s">
        <v>774</v>
      </c>
      <c r="B172" s="306" t="s">
        <v>1066</v>
      </c>
      <c r="C172" s="269" t="s">
        <v>752</v>
      </c>
      <c r="D172" s="398"/>
      <c r="E172" s="385"/>
      <c r="F172" s="322"/>
      <c r="G172" s="322"/>
      <c r="H172" s="322"/>
      <c r="I172" s="343"/>
      <c r="J172" s="342"/>
      <c r="K172" s="343"/>
    </row>
    <row r="173" spans="1:14" s="318" customFormat="1" x14ac:dyDescent="0.25">
      <c r="A173" s="266" t="s">
        <v>775</v>
      </c>
      <c r="B173" s="306" t="s">
        <v>951</v>
      </c>
      <c r="C173" s="269" t="s">
        <v>752</v>
      </c>
      <c r="D173" s="399">
        <v>98.495999999999995</v>
      </c>
      <c r="E173" s="384">
        <v>128.435</v>
      </c>
      <c r="F173" s="322"/>
      <c r="G173" s="322"/>
      <c r="H173" s="322"/>
      <c r="I173" s="342">
        <f>E173-D173</f>
        <v>29.939000000000007</v>
      </c>
      <c r="J173" s="342">
        <f>E173/D173%-100</f>
        <v>30.396158219623146</v>
      </c>
      <c r="K173" s="343"/>
    </row>
    <row r="174" spans="1:14" s="318" customFormat="1" x14ac:dyDescent="0.25">
      <c r="A174" s="266" t="s">
        <v>776</v>
      </c>
      <c r="B174" s="306" t="s">
        <v>952</v>
      </c>
      <c r="C174" s="269" t="s">
        <v>752</v>
      </c>
      <c r="D174" s="398"/>
      <c r="E174" s="384"/>
      <c r="F174" s="322"/>
      <c r="G174" s="322"/>
      <c r="H174" s="322"/>
      <c r="I174" s="343"/>
      <c r="J174" s="342"/>
      <c r="K174" s="343"/>
    </row>
    <row r="175" spans="1:14" s="318" customFormat="1" outlineLevel="1" x14ac:dyDescent="0.25">
      <c r="A175" s="266" t="s">
        <v>777</v>
      </c>
      <c r="B175" s="306" t="s">
        <v>1073</v>
      </c>
      <c r="C175" s="269" t="s">
        <v>752</v>
      </c>
      <c r="D175" s="398"/>
      <c r="E175" s="385"/>
      <c r="F175" s="322"/>
      <c r="G175" s="322"/>
      <c r="H175" s="322"/>
      <c r="I175" s="343"/>
      <c r="J175" s="342"/>
      <c r="K175" s="343"/>
    </row>
    <row r="176" spans="1:14" s="318" customFormat="1" ht="31.5" outlineLevel="1" x14ac:dyDescent="0.25">
      <c r="A176" s="266" t="s">
        <v>778</v>
      </c>
      <c r="B176" s="306" t="s">
        <v>822</v>
      </c>
      <c r="C176" s="269" t="s">
        <v>752</v>
      </c>
      <c r="D176" s="398"/>
      <c r="E176" s="385"/>
      <c r="F176" s="322"/>
      <c r="G176" s="322"/>
      <c r="H176" s="322"/>
      <c r="I176" s="343"/>
      <c r="J176" s="342"/>
      <c r="K176" s="343"/>
    </row>
    <row r="177" spans="1:11" s="318" customFormat="1" outlineLevel="1" x14ac:dyDescent="0.25">
      <c r="A177" s="266" t="s">
        <v>1004</v>
      </c>
      <c r="B177" s="306" t="s">
        <v>646</v>
      </c>
      <c r="C177" s="269" t="s">
        <v>752</v>
      </c>
      <c r="D177" s="398"/>
      <c r="E177" s="385"/>
      <c r="F177" s="322"/>
      <c r="G177" s="322"/>
      <c r="H177" s="322"/>
      <c r="I177" s="343"/>
      <c r="J177" s="342"/>
      <c r="K177" s="343"/>
    </row>
    <row r="178" spans="1:11" s="318" customFormat="1" outlineLevel="1" x14ac:dyDescent="0.25">
      <c r="A178" s="266" t="s">
        <v>1005</v>
      </c>
      <c r="B178" s="306" t="s">
        <v>634</v>
      </c>
      <c r="C178" s="269" t="s">
        <v>752</v>
      </c>
      <c r="D178" s="398"/>
      <c r="E178" s="385"/>
      <c r="F178" s="322"/>
      <c r="G178" s="322"/>
      <c r="H178" s="322"/>
      <c r="I178" s="343"/>
      <c r="J178" s="342"/>
      <c r="K178" s="343"/>
    </row>
    <row r="179" spans="1:11" s="318" customFormat="1" ht="31.5" x14ac:dyDescent="0.25">
      <c r="A179" s="266" t="s">
        <v>779</v>
      </c>
      <c r="B179" s="307" t="s">
        <v>1038</v>
      </c>
      <c r="C179" s="269" t="s">
        <v>752</v>
      </c>
      <c r="D179" s="398"/>
      <c r="E179" s="384"/>
      <c r="F179" s="322"/>
      <c r="G179" s="322"/>
      <c r="H179" s="322"/>
      <c r="I179" s="343"/>
      <c r="J179" s="342"/>
      <c r="K179" s="343"/>
    </row>
    <row r="180" spans="1:11" s="318" customFormat="1" x14ac:dyDescent="0.25">
      <c r="A180" s="266" t="s">
        <v>895</v>
      </c>
      <c r="B180" s="306" t="s">
        <v>933</v>
      </c>
      <c r="C180" s="269" t="s">
        <v>752</v>
      </c>
      <c r="D180" s="398"/>
      <c r="E180" s="384"/>
      <c r="F180" s="322"/>
      <c r="G180" s="322"/>
      <c r="H180" s="322"/>
      <c r="I180" s="343"/>
      <c r="J180" s="342"/>
      <c r="K180" s="343"/>
    </row>
    <row r="181" spans="1:11" s="318" customFormat="1" ht="31.5" x14ac:dyDescent="0.25">
      <c r="A181" s="266" t="s">
        <v>896</v>
      </c>
      <c r="B181" s="306" t="s">
        <v>934</v>
      </c>
      <c r="C181" s="269" t="s">
        <v>752</v>
      </c>
      <c r="D181" s="398"/>
      <c r="E181" s="384"/>
      <c r="F181" s="322"/>
      <c r="G181" s="322"/>
      <c r="H181" s="322"/>
      <c r="I181" s="343"/>
      <c r="J181" s="342"/>
      <c r="K181" s="343"/>
    </row>
    <row r="182" spans="1:11" s="318" customFormat="1" x14ac:dyDescent="0.25">
      <c r="A182" s="266" t="s">
        <v>780</v>
      </c>
      <c r="B182" s="306" t="s">
        <v>953</v>
      </c>
      <c r="C182" s="269" t="s">
        <v>752</v>
      </c>
      <c r="D182" s="400">
        <v>321.94479999999999</v>
      </c>
      <c r="E182" s="384">
        <v>419.92500000000001</v>
      </c>
      <c r="F182" s="322"/>
      <c r="G182" s="322"/>
      <c r="H182" s="322"/>
      <c r="I182" s="342">
        <f>E182-D182</f>
        <v>97.980200000000025</v>
      </c>
      <c r="J182" s="342">
        <f>E182/D182%-100</f>
        <v>30.433850771933578</v>
      </c>
      <c r="K182" s="343"/>
    </row>
    <row r="183" spans="1:11" s="318" customFormat="1" x14ac:dyDescent="0.25">
      <c r="A183" s="363" t="s">
        <v>540</v>
      </c>
      <c r="B183" s="364" t="s">
        <v>1039</v>
      </c>
      <c r="C183" s="365" t="s">
        <v>752</v>
      </c>
      <c r="D183" s="401">
        <v>2723.3100960000002</v>
      </c>
      <c r="E183" s="402">
        <v>2807.2129299999997</v>
      </c>
      <c r="F183" s="322">
        <f>E183+E208+E233</f>
        <v>4609.479096</v>
      </c>
      <c r="G183" s="322">
        <f>4905.20959-1462.68105</f>
        <v>3442.5285400000002</v>
      </c>
      <c r="H183" s="322"/>
      <c r="I183" s="342">
        <f>E183-D183</f>
        <v>83.90283399999953</v>
      </c>
      <c r="J183" s="342">
        <f>E183/D183%-100</f>
        <v>3.0809137058330691</v>
      </c>
      <c r="K183" s="343"/>
    </row>
    <row r="184" spans="1:11" s="318" customFormat="1" x14ac:dyDescent="0.25">
      <c r="A184" s="266" t="s">
        <v>541</v>
      </c>
      <c r="B184" s="307" t="s">
        <v>871</v>
      </c>
      <c r="C184" s="269" t="s">
        <v>752</v>
      </c>
      <c r="D184" s="398"/>
      <c r="E184" s="384"/>
      <c r="F184" s="322"/>
      <c r="G184" s="322"/>
      <c r="H184" s="322"/>
      <c r="I184" s="343"/>
      <c r="J184" s="342"/>
      <c r="K184" s="343"/>
    </row>
    <row r="185" spans="1:11" s="318" customFormat="1" x14ac:dyDescent="0.25">
      <c r="A185" s="266" t="s">
        <v>542</v>
      </c>
      <c r="B185" s="307" t="s">
        <v>1040</v>
      </c>
      <c r="C185" s="269" t="s">
        <v>752</v>
      </c>
      <c r="D185" s="398">
        <v>986.62439999999992</v>
      </c>
      <c r="E185" s="384">
        <v>609.58552999999995</v>
      </c>
      <c r="F185" s="322"/>
      <c r="G185" s="322"/>
      <c r="H185" s="322"/>
      <c r="I185" s="343"/>
      <c r="J185" s="342"/>
      <c r="K185" s="343"/>
    </row>
    <row r="186" spans="1:11" s="318" customFormat="1" x14ac:dyDescent="0.25">
      <c r="A186" s="266" t="s">
        <v>543</v>
      </c>
      <c r="B186" s="306" t="s">
        <v>641</v>
      </c>
      <c r="C186" s="269" t="s">
        <v>752</v>
      </c>
      <c r="D186" s="398"/>
      <c r="E186" s="384"/>
      <c r="F186" s="322"/>
      <c r="G186" s="322"/>
      <c r="H186" s="322"/>
      <c r="I186" s="343"/>
      <c r="J186" s="342"/>
      <c r="K186" s="343"/>
    </row>
    <row r="187" spans="1:11" s="318" customFormat="1" x14ac:dyDescent="0.25">
      <c r="A187" s="266" t="s">
        <v>544</v>
      </c>
      <c r="B187" s="306" t="s">
        <v>872</v>
      </c>
      <c r="C187" s="269" t="s">
        <v>752</v>
      </c>
      <c r="D187" s="398"/>
      <c r="E187" s="384"/>
      <c r="F187" s="322"/>
      <c r="G187" s="322"/>
      <c r="H187" s="322"/>
      <c r="I187" s="343"/>
      <c r="J187" s="342"/>
      <c r="K187" s="343"/>
    </row>
    <row r="188" spans="1:11" s="318" customFormat="1" x14ac:dyDescent="0.25">
      <c r="A188" s="266" t="s">
        <v>801</v>
      </c>
      <c r="B188" s="306" t="s">
        <v>802</v>
      </c>
      <c r="C188" s="269" t="s">
        <v>752</v>
      </c>
      <c r="D188" s="400">
        <v>986.62439999999992</v>
      </c>
      <c r="E188" s="384">
        <v>609.59</v>
      </c>
      <c r="F188" s="322"/>
      <c r="G188" s="322"/>
      <c r="H188" s="322"/>
      <c r="I188" s="343"/>
      <c r="J188" s="342"/>
      <c r="K188" s="343"/>
    </row>
    <row r="189" spans="1:11" s="318" customFormat="1" ht="31.5" x14ac:dyDescent="0.25">
      <c r="A189" s="266" t="s">
        <v>545</v>
      </c>
      <c r="B189" s="307" t="s">
        <v>909</v>
      </c>
      <c r="C189" s="269" t="s">
        <v>752</v>
      </c>
      <c r="D189" s="398"/>
      <c r="E189" s="384"/>
      <c r="F189" s="322"/>
      <c r="G189" s="322"/>
      <c r="H189" s="322"/>
      <c r="I189" s="343"/>
      <c r="J189" s="342"/>
      <c r="K189" s="343"/>
    </row>
    <row r="190" spans="1:11" s="318" customFormat="1" ht="31.5" x14ac:dyDescent="0.25">
      <c r="A190" s="266" t="s">
        <v>652</v>
      </c>
      <c r="B190" s="307" t="s">
        <v>1093</v>
      </c>
      <c r="C190" s="269" t="s">
        <v>752</v>
      </c>
      <c r="D190" s="398"/>
      <c r="E190" s="384"/>
      <c r="F190" s="322"/>
      <c r="G190" s="322"/>
      <c r="H190" s="322"/>
      <c r="I190" s="343"/>
      <c r="J190" s="342"/>
      <c r="K190" s="343"/>
    </row>
    <row r="191" spans="1:11" s="318" customFormat="1" x14ac:dyDescent="0.25">
      <c r="A191" s="266" t="s">
        <v>653</v>
      </c>
      <c r="B191" s="307" t="s">
        <v>1069</v>
      </c>
      <c r="C191" s="269" t="s">
        <v>752</v>
      </c>
      <c r="D191" s="398"/>
      <c r="E191" s="384"/>
      <c r="F191" s="322"/>
      <c r="G191" s="322"/>
      <c r="H191" s="322"/>
      <c r="I191" s="343"/>
      <c r="J191" s="342"/>
      <c r="K191" s="343"/>
    </row>
    <row r="192" spans="1:11" s="318" customFormat="1" x14ac:dyDescent="0.25">
      <c r="A192" s="266" t="s">
        <v>654</v>
      </c>
      <c r="B192" s="307" t="s">
        <v>642</v>
      </c>
      <c r="C192" s="269" t="s">
        <v>752</v>
      </c>
      <c r="D192" s="403">
        <v>667.75306748466255</v>
      </c>
      <c r="E192" s="384">
        <v>865.58159000000001</v>
      </c>
      <c r="F192" s="322"/>
      <c r="G192" s="322"/>
      <c r="H192" s="322"/>
      <c r="I192" s="342">
        <f t="shared" ref="I192:I202" si="2">E192-D192</f>
        <v>197.82852251533745</v>
      </c>
      <c r="J192" s="342">
        <f t="shared" ref="J192:J200" si="3">E192/D192%-100</f>
        <v>29.625999811656612</v>
      </c>
      <c r="K192" s="343"/>
    </row>
    <row r="193" spans="1:11" s="318" customFormat="1" x14ac:dyDescent="0.25">
      <c r="A193" s="266" t="s">
        <v>655</v>
      </c>
      <c r="B193" s="307" t="s">
        <v>829</v>
      </c>
      <c r="C193" s="269" t="s">
        <v>752</v>
      </c>
      <c r="D193" s="403">
        <v>202.99693251533742</v>
      </c>
      <c r="E193" s="385">
        <v>260.29617000000002</v>
      </c>
      <c r="F193" s="322"/>
      <c r="G193" s="322"/>
      <c r="H193" s="322"/>
      <c r="I193" s="342">
        <f t="shared" si="2"/>
        <v>57.299237484662598</v>
      </c>
      <c r="J193" s="342">
        <f t="shared" si="3"/>
        <v>28.226651888118226</v>
      </c>
      <c r="K193" s="343"/>
    </row>
    <row r="194" spans="1:11" s="318" customFormat="1" x14ac:dyDescent="0.25">
      <c r="A194" s="266" t="s">
        <v>794</v>
      </c>
      <c r="B194" s="307" t="s">
        <v>1041</v>
      </c>
      <c r="C194" s="269" t="s">
        <v>752</v>
      </c>
      <c r="D194" s="403">
        <v>326.42</v>
      </c>
      <c r="E194" s="384">
        <v>362.57724999999999</v>
      </c>
      <c r="F194" s="322"/>
      <c r="G194" s="322"/>
      <c r="H194" s="322"/>
      <c r="I194" s="342">
        <f t="shared" si="2"/>
        <v>36.157249999999976</v>
      </c>
      <c r="J194" s="342">
        <f t="shared" si="3"/>
        <v>11.076910115801724</v>
      </c>
      <c r="K194" s="343"/>
    </row>
    <row r="195" spans="1:11" s="318" customFormat="1" x14ac:dyDescent="0.25">
      <c r="A195" s="266" t="s">
        <v>804</v>
      </c>
      <c r="B195" s="306" t="s">
        <v>805</v>
      </c>
      <c r="C195" s="269" t="s">
        <v>752</v>
      </c>
      <c r="D195" s="403">
        <v>34.24</v>
      </c>
      <c r="E195" s="384">
        <v>62.193199999999997</v>
      </c>
      <c r="F195" s="322"/>
      <c r="G195" s="322"/>
      <c r="H195" s="322"/>
      <c r="I195" s="342">
        <f t="shared" si="2"/>
        <v>27.953199999999995</v>
      </c>
      <c r="J195" s="342">
        <f t="shared" si="3"/>
        <v>81.639018691588745</v>
      </c>
      <c r="K195" s="343"/>
    </row>
    <row r="196" spans="1:11" s="318" customFormat="1" x14ac:dyDescent="0.25">
      <c r="A196" s="266" t="s">
        <v>803</v>
      </c>
      <c r="B196" s="307" t="s">
        <v>902</v>
      </c>
      <c r="C196" s="269" t="s">
        <v>752</v>
      </c>
      <c r="D196" s="403">
        <v>321.06839999999988</v>
      </c>
      <c r="E196" s="384">
        <v>428.51100000000002</v>
      </c>
      <c r="F196" s="322"/>
      <c r="G196" s="322"/>
      <c r="H196" s="322"/>
      <c r="I196" s="342">
        <f t="shared" si="2"/>
        <v>107.44260000000014</v>
      </c>
      <c r="J196" s="342">
        <f t="shared" si="3"/>
        <v>33.464084288581546</v>
      </c>
      <c r="K196" s="343"/>
    </row>
    <row r="197" spans="1:11" s="318" customFormat="1" x14ac:dyDescent="0.25">
      <c r="A197" s="266" t="s">
        <v>806</v>
      </c>
      <c r="B197" s="307" t="s">
        <v>903</v>
      </c>
      <c r="C197" s="269" t="s">
        <v>752</v>
      </c>
      <c r="D197" s="403">
        <v>24.323999999999998</v>
      </c>
      <c r="E197" s="384">
        <v>69.423280000000005</v>
      </c>
      <c r="F197" s="322"/>
      <c r="G197" s="322"/>
      <c r="H197" s="322"/>
      <c r="I197" s="342">
        <f t="shared" si="2"/>
        <v>45.099280000000007</v>
      </c>
      <c r="J197" s="342">
        <f t="shared" si="3"/>
        <v>185.41062325275453</v>
      </c>
      <c r="K197" s="343"/>
    </row>
    <row r="198" spans="1:11" s="318" customFormat="1" x14ac:dyDescent="0.25">
      <c r="A198" s="266" t="s">
        <v>807</v>
      </c>
      <c r="B198" s="307" t="s">
        <v>809</v>
      </c>
      <c r="C198" s="269" t="s">
        <v>752</v>
      </c>
      <c r="D198" s="403">
        <v>7.3319999999999999</v>
      </c>
      <c r="E198" s="384">
        <v>7.8539300000000001</v>
      </c>
      <c r="F198" s="322"/>
      <c r="G198" s="322"/>
      <c r="H198" s="322"/>
      <c r="I198" s="342">
        <f t="shared" si="2"/>
        <v>0.52193000000000023</v>
      </c>
      <c r="J198" s="342">
        <f t="shared" si="3"/>
        <v>7.1185215493726162</v>
      </c>
      <c r="K198" s="343"/>
    </row>
    <row r="199" spans="1:11" s="318" customFormat="1" ht="47.25" x14ac:dyDescent="0.25">
      <c r="A199" s="266" t="s">
        <v>808</v>
      </c>
      <c r="B199" s="307" t="s">
        <v>1019</v>
      </c>
      <c r="C199" s="269" t="s">
        <v>752</v>
      </c>
      <c r="D199" s="403">
        <v>45.94</v>
      </c>
      <c r="E199" s="479">
        <v>48.47345</v>
      </c>
      <c r="F199" s="322"/>
      <c r="G199" s="322"/>
      <c r="H199" s="322"/>
      <c r="I199" s="342">
        <f t="shared" si="2"/>
        <v>2.533450000000002</v>
      </c>
      <c r="J199" s="342">
        <f t="shared" si="3"/>
        <v>5.5146930779277312</v>
      </c>
      <c r="K199" s="343"/>
    </row>
    <row r="200" spans="1:11" s="318" customFormat="1" x14ac:dyDescent="0.25">
      <c r="A200" s="266" t="s">
        <v>830</v>
      </c>
      <c r="B200" s="307" t="s">
        <v>1094</v>
      </c>
      <c r="C200" s="269" t="s">
        <v>752</v>
      </c>
      <c r="D200" s="403">
        <v>140.85129599999999</v>
      </c>
      <c r="E200" s="384">
        <v>154.91073</v>
      </c>
      <c r="F200" s="322"/>
      <c r="G200" s="322"/>
      <c r="H200" s="322"/>
      <c r="I200" s="342">
        <f t="shared" si="2"/>
        <v>14.05943400000001</v>
      </c>
      <c r="J200" s="342">
        <f t="shared" si="3"/>
        <v>9.9817569303728675</v>
      </c>
      <c r="K200" s="343"/>
    </row>
    <row r="201" spans="1:11" s="318" customFormat="1" x14ac:dyDescent="0.25">
      <c r="A201" s="369" t="s">
        <v>546</v>
      </c>
      <c r="B201" s="370" t="s">
        <v>1042</v>
      </c>
      <c r="C201" s="371" t="s">
        <v>752</v>
      </c>
      <c r="D201" s="404">
        <v>0</v>
      </c>
      <c r="E201" s="405">
        <v>1.67936</v>
      </c>
      <c r="F201" s="322"/>
      <c r="G201" s="322"/>
      <c r="H201" s="322"/>
      <c r="I201" s="342">
        <f t="shared" si="2"/>
        <v>1.67936</v>
      </c>
      <c r="J201" s="342">
        <v>0</v>
      </c>
      <c r="K201" s="343"/>
    </row>
    <row r="202" spans="1:11" s="318" customFormat="1" x14ac:dyDescent="0.25">
      <c r="A202" s="266" t="s">
        <v>547</v>
      </c>
      <c r="B202" s="307" t="s">
        <v>45</v>
      </c>
      <c r="C202" s="269" t="s">
        <v>752</v>
      </c>
      <c r="D202" s="398">
        <v>0</v>
      </c>
      <c r="E202" s="384">
        <v>1.67936</v>
      </c>
      <c r="F202" s="322"/>
      <c r="G202" s="322"/>
      <c r="H202" s="322"/>
      <c r="I202" s="342">
        <f t="shared" si="2"/>
        <v>1.67936</v>
      </c>
      <c r="J202" s="342">
        <v>0</v>
      </c>
      <c r="K202" s="343"/>
    </row>
    <row r="203" spans="1:11" s="318" customFormat="1" x14ac:dyDescent="0.25">
      <c r="A203" s="266" t="s">
        <v>548</v>
      </c>
      <c r="B203" s="307" t="s">
        <v>70</v>
      </c>
      <c r="C203" s="269" t="s">
        <v>752</v>
      </c>
      <c r="D203" s="398"/>
      <c r="E203" s="384"/>
      <c r="F203" s="322"/>
      <c r="G203" s="322"/>
      <c r="H203" s="322"/>
      <c r="I203" s="343"/>
      <c r="J203" s="342"/>
      <c r="K203" s="343"/>
    </row>
    <row r="204" spans="1:11" s="318" customFormat="1" ht="31.5" x14ac:dyDescent="0.25">
      <c r="A204" s="266" t="s">
        <v>656</v>
      </c>
      <c r="B204" s="306" t="s">
        <v>1105</v>
      </c>
      <c r="C204" s="269" t="s">
        <v>752</v>
      </c>
      <c r="D204" s="398"/>
      <c r="E204" s="384"/>
      <c r="F204" s="322"/>
      <c r="G204" s="322"/>
      <c r="H204" s="322"/>
      <c r="I204" s="343"/>
      <c r="J204" s="342"/>
      <c r="K204" s="343"/>
    </row>
    <row r="205" spans="1:11" s="318" customFormat="1" x14ac:dyDescent="0.25">
      <c r="A205" s="266" t="s">
        <v>657</v>
      </c>
      <c r="B205" s="306" t="s">
        <v>623</v>
      </c>
      <c r="C205" s="269" t="s">
        <v>752</v>
      </c>
      <c r="D205" s="398"/>
      <c r="E205" s="384"/>
      <c r="F205" s="322"/>
      <c r="G205" s="322"/>
      <c r="H205" s="322"/>
      <c r="I205" s="343"/>
      <c r="J205" s="342"/>
      <c r="K205" s="343"/>
    </row>
    <row r="206" spans="1:11" s="318" customFormat="1" x14ac:dyDescent="0.25">
      <c r="A206" s="266" t="s">
        <v>658</v>
      </c>
      <c r="B206" s="306" t="s">
        <v>742</v>
      </c>
      <c r="C206" s="269" t="s">
        <v>752</v>
      </c>
      <c r="D206" s="398"/>
      <c r="E206" s="384"/>
      <c r="F206" s="322"/>
      <c r="G206" s="322"/>
      <c r="H206" s="322"/>
      <c r="I206" s="343"/>
      <c r="J206" s="342"/>
      <c r="K206" s="343"/>
    </row>
    <row r="207" spans="1:11" s="318" customFormat="1" x14ac:dyDescent="0.25">
      <c r="A207" s="266" t="s">
        <v>549</v>
      </c>
      <c r="B207" s="307" t="s">
        <v>1095</v>
      </c>
      <c r="C207" s="269" t="s">
        <v>752</v>
      </c>
      <c r="D207" s="398"/>
      <c r="E207" s="384"/>
      <c r="F207" s="322"/>
      <c r="G207" s="322"/>
      <c r="H207" s="322"/>
      <c r="I207" s="343"/>
      <c r="J207" s="342"/>
      <c r="K207" s="343"/>
    </row>
    <row r="208" spans="1:11" s="318" customFormat="1" x14ac:dyDescent="0.25">
      <c r="A208" s="363" t="s">
        <v>551</v>
      </c>
      <c r="B208" s="364" t="s">
        <v>1043</v>
      </c>
      <c r="C208" s="365" t="s">
        <v>752</v>
      </c>
      <c r="D208" s="402">
        <v>336.38483132999994</v>
      </c>
      <c r="E208" s="402">
        <v>284.78437600000001</v>
      </c>
      <c r="F208" s="480"/>
      <c r="G208" s="322"/>
      <c r="H208" s="322"/>
      <c r="I208" s="342">
        <f>E208-D208</f>
        <v>-51.600455329999932</v>
      </c>
      <c r="J208" s="342">
        <f>E208/D208%-100</f>
        <v>-15.339709322201543</v>
      </c>
      <c r="K208" s="343"/>
    </row>
    <row r="209" spans="1:11" s="318" customFormat="1" x14ac:dyDescent="0.25">
      <c r="A209" s="266" t="s">
        <v>552</v>
      </c>
      <c r="B209" s="307" t="s">
        <v>1044</v>
      </c>
      <c r="C209" s="269" t="s">
        <v>752</v>
      </c>
      <c r="D209" s="392">
        <v>334.94383132999997</v>
      </c>
      <c r="E209" s="384">
        <v>282.65390600000001</v>
      </c>
      <c r="F209" s="480"/>
      <c r="G209" s="322"/>
      <c r="H209" s="322"/>
      <c r="I209" s="342">
        <f>E209-D209</f>
        <v>-52.28992532999996</v>
      </c>
      <c r="J209" s="342">
        <f>E209/D209%-100</f>
        <v>-15.611550486649165</v>
      </c>
      <c r="K209" s="343"/>
    </row>
    <row r="210" spans="1:11" s="318" customFormat="1" x14ac:dyDescent="0.25">
      <c r="A210" s="266" t="s">
        <v>659</v>
      </c>
      <c r="B210" s="306" t="s">
        <v>873</v>
      </c>
      <c r="C210" s="269" t="s">
        <v>752</v>
      </c>
      <c r="D210" s="399">
        <v>50.516530000000003</v>
      </c>
      <c r="E210" s="384">
        <v>41.919020000000003</v>
      </c>
      <c r="F210" s="322"/>
      <c r="G210" s="322"/>
      <c r="H210" s="322"/>
      <c r="I210" s="342">
        <f>E210-D210</f>
        <v>-8.5975099999999998</v>
      </c>
      <c r="J210" s="342">
        <f>E210/D210%-100</f>
        <v>-17.019201437628439</v>
      </c>
      <c r="K210" s="343"/>
    </row>
    <row r="211" spans="1:11" s="318" customFormat="1" x14ac:dyDescent="0.25">
      <c r="A211" s="266" t="s">
        <v>660</v>
      </c>
      <c r="B211" s="306" t="s">
        <v>874</v>
      </c>
      <c r="C211" s="269" t="s">
        <v>752</v>
      </c>
      <c r="D211" s="399">
        <v>183.06550133000002</v>
      </c>
      <c r="E211" s="384">
        <v>100.91927</v>
      </c>
      <c r="F211" s="322"/>
      <c r="G211" s="322"/>
      <c r="H211" s="322"/>
      <c r="I211" s="342">
        <f>E211-D211</f>
        <v>-82.14623133000002</v>
      </c>
      <c r="J211" s="342">
        <f>E211/D211%-100</f>
        <v>-44.872589719632899</v>
      </c>
      <c r="K211" s="343"/>
    </row>
    <row r="212" spans="1:11" s="318" customFormat="1" ht="31.5" x14ac:dyDescent="0.25">
      <c r="A212" s="266" t="s">
        <v>661</v>
      </c>
      <c r="B212" s="306" t="s">
        <v>875</v>
      </c>
      <c r="C212" s="269" t="s">
        <v>752</v>
      </c>
      <c r="D212" s="398"/>
      <c r="E212" s="384"/>
      <c r="F212" s="322"/>
      <c r="G212" s="322"/>
      <c r="H212" s="322"/>
      <c r="I212" s="343"/>
      <c r="J212" s="342"/>
      <c r="K212" s="343"/>
    </row>
    <row r="213" spans="1:11" s="318" customFormat="1" x14ac:dyDescent="0.25">
      <c r="A213" s="266" t="s">
        <v>662</v>
      </c>
      <c r="B213" s="306" t="s">
        <v>876</v>
      </c>
      <c r="C213" s="269" t="s">
        <v>752</v>
      </c>
      <c r="D213" s="399">
        <v>93.935000000000002</v>
      </c>
      <c r="E213" s="384">
        <v>121.81261600000001</v>
      </c>
      <c r="F213" s="322"/>
      <c r="G213" s="322"/>
      <c r="H213" s="322"/>
      <c r="I213" s="342">
        <f>E213-D213</f>
        <v>27.877616000000003</v>
      </c>
      <c r="J213" s="342">
        <f>E213/D213%-100</f>
        <v>29.677560014903918</v>
      </c>
      <c r="K213" s="343"/>
    </row>
    <row r="214" spans="1:11" s="318" customFormat="1" ht="31.5" x14ac:dyDescent="0.25">
      <c r="A214" s="266" t="s">
        <v>795</v>
      </c>
      <c r="B214" s="306" t="s">
        <v>877</v>
      </c>
      <c r="C214" s="269" t="s">
        <v>752</v>
      </c>
      <c r="D214" s="398"/>
      <c r="E214" s="384"/>
      <c r="F214" s="322"/>
      <c r="G214" s="322"/>
      <c r="H214" s="322"/>
      <c r="I214" s="343"/>
      <c r="J214" s="342"/>
      <c r="K214" s="343"/>
    </row>
    <row r="215" spans="1:11" s="318" customFormat="1" x14ac:dyDescent="0.25">
      <c r="A215" s="266" t="s">
        <v>796</v>
      </c>
      <c r="B215" s="306" t="s">
        <v>550</v>
      </c>
      <c r="C215" s="269" t="s">
        <v>752</v>
      </c>
      <c r="D215" s="398">
        <v>7.4267999999999992</v>
      </c>
      <c r="E215" s="384">
        <v>18.003</v>
      </c>
      <c r="F215" s="322"/>
      <c r="G215" s="322"/>
      <c r="H215" s="322"/>
      <c r="I215" s="343"/>
      <c r="J215" s="342"/>
      <c r="K215" s="343"/>
    </row>
    <row r="216" spans="1:11" s="318" customFormat="1" x14ac:dyDescent="0.25">
      <c r="A216" s="266" t="s">
        <v>553</v>
      </c>
      <c r="B216" s="307" t="s">
        <v>57</v>
      </c>
      <c r="C216" s="269" t="s">
        <v>752</v>
      </c>
      <c r="D216" s="398">
        <v>1.4410000000000001</v>
      </c>
      <c r="E216" s="384">
        <v>2.1304699999999999</v>
      </c>
      <c r="F216" s="322"/>
      <c r="G216" s="322"/>
      <c r="H216" s="322"/>
      <c r="I216" s="343"/>
      <c r="J216" s="342"/>
      <c r="K216" s="343"/>
    </row>
    <row r="217" spans="1:11" s="318" customFormat="1" x14ac:dyDescent="0.25">
      <c r="A217" s="266" t="s">
        <v>554</v>
      </c>
      <c r="B217" s="307" t="s">
        <v>1104</v>
      </c>
      <c r="C217" s="269" t="s">
        <v>752</v>
      </c>
      <c r="D217" s="398"/>
      <c r="E217" s="384"/>
      <c r="F217" s="322"/>
      <c r="G217" s="322"/>
      <c r="H217" s="322"/>
      <c r="I217" s="343"/>
      <c r="J217" s="342"/>
      <c r="K217" s="343"/>
    </row>
    <row r="218" spans="1:11" s="318" customFormat="1" x14ac:dyDescent="0.25">
      <c r="A218" s="266" t="s">
        <v>937</v>
      </c>
      <c r="B218" s="307" t="s">
        <v>870</v>
      </c>
      <c r="C218" s="269" t="s">
        <v>288</v>
      </c>
      <c r="D218" s="398"/>
      <c r="E218" s="384"/>
      <c r="F218" s="322"/>
      <c r="G218" s="322"/>
      <c r="H218" s="322"/>
      <c r="I218" s="343"/>
      <c r="J218" s="342"/>
      <c r="K218" s="343"/>
    </row>
    <row r="219" spans="1:11" s="318" customFormat="1" ht="31.5" x14ac:dyDescent="0.25">
      <c r="A219" s="266" t="s">
        <v>938</v>
      </c>
      <c r="B219" s="307" t="s">
        <v>939</v>
      </c>
      <c r="C219" s="269" t="s">
        <v>752</v>
      </c>
      <c r="D219" s="398"/>
      <c r="E219" s="384"/>
      <c r="F219" s="322"/>
      <c r="G219" s="322"/>
      <c r="H219" s="322"/>
      <c r="I219" s="343"/>
      <c r="J219" s="342"/>
      <c r="K219" s="343"/>
    </row>
    <row r="220" spans="1:11" s="318" customFormat="1" x14ac:dyDescent="0.25">
      <c r="A220" s="369" t="s">
        <v>555</v>
      </c>
      <c r="B220" s="370" t="s">
        <v>1045</v>
      </c>
      <c r="C220" s="371" t="s">
        <v>752</v>
      </c>
      <c r="D220" s="404">
        <v>462.25</v>
      </c>
      <c r="E220" s="405">
        <v>1523.7779599999999</v>
      </c>
      <c r="F220" s="322"/>
      <c r="G220" s="322"/>
      <c r="H220" s="322"/>
      <c r="I220" s="342">
        <f>E220-D220</f>
        <v>1061.5279599999999</v>
      </c>
      <c r="J220" s="342">
        <f>E220/D220%-100</f>
        <v>229.64369064359113</v>
      </c>
      <c r="K220" s="343"/>
    </row>
    <row r="221" spans="1:11" s="318" customFormat="1" x14ac:dyDescent="0.25">
      <c r="A221" s="266" t="s">
        <v>556</v>
      </c>
      <c r="B221" s="307" t="s">
        <v>58</v>
      </c>
      <c r="C221" s="269" t="s">
        <v>752</v>
      </c>
      <c r="D221" s="398">
        <v>2.75</v>
      </c>
      <c r="E221" s="384">
        <v>8.7479600000000008</v>
      </c>
      <c r="F221" s="322"/>
      <c r="G221" s="322"/>
      <c r="H221" s="322"/>
      <c r="I221" s="342">
        <f>E221-D221</f>
        <v>5.9979600000000008</v>
      </c>
      <c r="J221" s="342">
        <f>E221/D221%-100</f>
        <v>218.1076363636364</v>
      </c>
      <c r="K221" s="343"/>
    </row>
    <row r="222" spans="1:11" s="318" customFormat="1" x14ac:dyDescent="0.25">
      <c r="A222" s="266" t="s">
        <v>557</v>
      </c>
      <c r="B222" s="307" t="s">
        <v>1046</v>
      </c>
      <c r="C222" s="269" t="s">
        <v>752</v>
      </c>
      <c r="D222" s="398">
        <v>459.5</v>
      </c>
      <c r="E222" s="384">
        <v>1515.03</v>
      </c>
      <c r="F222" s="322"/>
      <c r="G222" s="322"/>
      <c r="H222" s="322"/>
      <c r="I222" s="342">
        <f>E222-D222</f>
        <v>1055.53</v>
      </c>
      <c r="J222" s="342">
        <f>E222/D222%-100</f>
        <v>229.71273122959741</v>
      </c>
      <c r="K222" s="343"/>
    </row>
    <row r="223" spans="1:11" s="318" customFormat="1" x14ac:dyDescent="0.25">
      <c r="A223" s="266" t="s">
        <v>609</v>
      </c>
      <c r="B223" s="306" t="s">
        <v>1096</v>
      </c>
      <c r="C223" s="269" t="s">
        <v>752</v>
      </c>
      <c r="D223" s="398">
        <v>459.5</v>
      </c>
      <c r="E223" s="384">
        <v>1515.03</v>
      </c>
      <c r="F223" s="322"/>
      <c r="G223" s="322"/>
      <c r="H223" s="322"/>
      <c r="I223" s="342">
        <f>E223-D223</f>
        <v>1055.53</v>
      </c>
      <c r="J223" s="342">
        <f>E223/D223%-100</f>
        <v>229.71273122959741</v>
      </c>
      <c r="K223" s="343"/>
    </row>
    <row r="224" spans="1:11" s="318" customFormat="1" x14ac:dyDescent="0.25">
      <c r="A224" s="266" t="s">
        <v>610</v>
      </c>
      <c r="B224" s="306" t="s">
        <v>1106</v>
      </c>
      <c r="C224" s="269" t="s">
        <v>752</v>
      </c>
      <c r="D224" s="398"/>
      <c r="E224" s="384"/>
      <c r="F224" s="322"/>
      <c r="G224" s="322"/>
      <c r="H224" s="322"/>
      <c r="I224" s="343"/>
      <c r="J224" s="342"/>
      <c r="K224" s="343"/>
    </row>
    <row r="225" spans="1:11" s="318" customFormat="1" x14ac:dyDescent="0.25">
      <c r="A225" s="266" t="s">
        <v>645</v>
      </c>
      <c r="B225" s="306" t="s">
        <v>62</v>
      </c>
      <c r="C225" s="269" t="s">
        <v>752</v>
      </c>
      <c r="D225" s="398"/>
      <c r="E225" s="384"/>
      <c r="F225" s="322"/>
      <c r="G225" s="322"/>
      <c r="H225" s="322"/>
      <c r="I225" s="343"/>
      <c r="J225" s="342"/>
      <c r="K225" s="343"/>
    </row>
    <row r="226" spans="1:11" s="318" customFormat="1" x14ac:dyDescent="0.25">
      <c r="A226" s="266" t="s">
        <v>558</v>
      </c>
      <c r="B226" s="307" t="s">
        <v>924</v>
      </c>
      <c r="C226" s="269" t="s">
        <v>752</v>
      </c>
      <c r="D226" s="398"/>
      <c r="E226" s="384"/>
      <c r="F226" s="322"/>
      <c r="G226" s="322"/>
      <c r="H226" s="322"/>
      <c r="I226" s="343"/>
      <c r="J226" s="342"/>
      <c r="K226" s="343"/>
    </row>
    <row r="227" spans="1:11" s="318" customFormat="1" x14ac:dyDescent="0.25">
      <c r="A227" s="266" t="s">
        <v>559</v>
      </c>
      <c r="B227" s="307" t="s">
        <v>1047</v>
      </c>
      <c r="C227" s="269" t="s">
        <v>752</v>
      </c>
      <c r="D227" s="398"/>
      <c r="E227" s="384"/>
      <c r="F227" s="322"/>
      <c r="G227" s="322"/>
      <c r="H227" s="322"/>
      <c r="I227" s="343"/>
      <c r="J227" s="342"/>
      <c r="K227" s="343"/>
    </row>
    <row r="228" spans="1:11" s="318" customFormat="1" x14ac:dyDescent="0.25">
      <c r="A228" s="266" t="s">
        <v>663</v>
      </c>
      <c r="B228" s="306" t="s">
        <v>669</v>
      </c>
      <c r="C228" s="269" t="s">
        <v>752</v>
      </c>
      <c r="D228" s="398"/>
      <c r="E228" s="384"/>
      <c r="F228" s="322"/>
      <c r="G228" s="322"/>
      <c r="H228" s="322"/>
      <c r="I228" s="343"/>
      <c r="J228" s="342"/>
      <c r="K228" s="343"/>
    </row>
    <row r="229" spans="1:11" s="318" customFormat="1" x14ac:dyDescent="0.25">
      <c r="A229" s="266" t="s">
        <v>664</v>
      </c>
      <c r="B229" s="306" t="s">
        <v>1097</v>
      </c>
      <c r="C229" s="269" t="s">
        <v>752</v>
      </c>
      <c r="D229" s="398"/>
      <c r="E229" s="384"/>
      <c r="F229" s="322"/>
      <c r="G229" s="322"/>
      <c r="H229" s="322"/>
      <c r="I229" s="343"/>
      <c r="J229" s="342"/>
      <c r="K229" s="343"/>
    </row>
    <row r="230" spans="1:11" s="318" customFormat="1" x14ac:dyDescent="0.25">
      <c r="A230" s="266" t="s">
        <v>665</v>
      </c>
      <c r="B230" s="307" t="s">
        <v>643</v>
      </c>
      <c r="C230" s="269" t="s">
        <v>752</v>
      </c>
      <c r="D230" s="398"/>
      <c r="E230" s="384"/>
      <c r="F230" s="322"/>
      <c r="G230" s="322"/>
      <c r="H230" s="322"/>
      <c r="I230" s="343"/>
      <c r="J230" s="342"/>
      <c r="K230" s="343"/>
    </row>
    <row r="231" spans="1:11" s="318" customFormat="1" x14ac:dyDescent="0.25">
      <c r="A231" s="266" t="s">
        <v>666</v>
      </c>
      <c r="B231" s="307" t="s">
        <v>644</v>
      </c>
      <c r="C231" s="269" t="s">
        <v>752</v>
      </c>
      <c r="D231" s="398"/>
      <c r="E231" s="384"/>
      <c r="H231" s="322"/>
      <c r="I231" s="343"/>
      <c r="J231" s="342"/>
      <c r="K231" s="343"/>
    </row>
    <row r="232" spans="1:11" s="318" customFormat="1" x14ac:dyDescent="0.25">
      <c r="A232" s="266" t="s">
        <v>667</v>
      </c>
      <c r="B232" s="307" t="s">
        <v>1098</v>
      </c>
      <c r="C232" s="269" t="s">
        <v>752</v>
      </c>
      <c r="D232" s="398"/>
      <c r="E232" s="384"/>
      <c r="H232" s="322"/>
      <c r="I232" s="343"/>
      <c r="J232" s="342"/>
      <c r="K232" s="343"/>
    </row>
    <row r="233" spans="1:11" s="318" customFormat="1" x14ac:dyDescent="0.25">
      <c r="A233" s="363" t="s">
        <v>560</v>
      </c>
      <c r="B233" s="364" t="s">
        <v>1048</v>
      </c>
      <c r="C233" s="365" t="s">
        <v>752</v>
      </c>
      <c r="D233" s="406">
        <v>319.5</v>
      </c>
      <c r="E233" s="402">
        <v>1517.48179</v>
      </c>
      <c r="H233" s="322"/>
      <c r="I233" s="342">
        <f>E233-D233</f>
        <v>1197.98179</v>
      </c>
      <c r="J233" s="342">
        <f>E233/D233%-100</f>
        <v>374.9551768388107</v>
      </c>
      <c r="K233" s="343"/>
    </row>
    <row r="234" spans="1:11" s="318" customFormat="1" x14ac:dyDescent="0.25">
      <c r="A234" s="266" t="s">
        <v>561</v>
      </c>
      <c r="B234" s="307" t="s">
        <v>1049</v>
      </c>
      <c r="C234" s="269" t="s">
        <v>752</v>
      </c>
      <c r="D234" s="398">
        <v>319.5</v>
      </c>
      <c r="E234" s="384">
        <v>1465.5340000000001</v>
      </c>
      <c r="H234" s="322"/>
      <c r="I234" s="342">
        <f>E234-D234</f>
        <v>1146.0340000000001</v>
      </c>
      <c r="J234" s="342">
        <f>E234/D234%-100</f>
        <v>358.69608763693276</v>
      </c>
      <c r="K234" s="343"/>
    </row>
    <row r="235" spans="1:11" s="318" customFormat="1" x14ac:dyDescent="0.25">
      <c r="A235" s="266" t="s">
        <v>1119</v>
      </c>
      <c r="B235" s="306" t="s">
        <v>1096</v>
      </c>
      <c r="C235" s="269" t="s">
        <v>752</v>
      </c>
      <c r="D235" s="398">
        <v>319.5</v>
      </c>
      <c r="E235" s="384">
        <v>1465.5340000000001</v>
      </c>
      <c r="H235" s="322"/>
      <c r="I235" s="342">
        <f>E235-D235</f>
        <v>1146.0340000000001</v>
      </c>
      <c r="J235" s="342">
        <f>E235/D235%-100</f>
        <v>358.69608763693276</v>
      </c>
      <c r="K235" s="343"/>
    </row>
    <row r="236" spans="1:11" s="318" customFormat="1" x14ac:dyDescent="0.25">
      <c r="A236" s="266" t="s">
        <v>1120</v>
      </c>
      <c r="B236" s="306" t="s">
        <v>1106</v>
      </c>
      <c r="C236" s="269" t="s">
        <v>752</v>
      </c>
      <c r="D236" s="398"/>
      <c r="E236" s="384"/>
      <c r="H236" s="322"/>
      <c r="I236" s="343"/>
      <c r="J236" s="342"/>
      <c r="K236" s="343"/>
    </row>
    <row r="237" spans="1:11" s="318" customFormat="1" x14ac:dyDescent="0.25">
      <c r="A237" s="266" t="s">
        <v>1121</v>
      </c>
      <c r="B237" s="306" t="s">
        <v>62</v>
      </c>
      <c r="C237" s="269" t="s">
        <v>752</v>
      </c>
      <c r="D237" s="398"/>
      <c r="E237" s="384"/>
      <c r="H237" s="322"/>
      <c r="I237" s="343"/>
      <c r="J237" s="342"/>
      <c r="K237" s="343"/>
    </row>
    <row r="238" spans="1:11" s="318" customFormat="1" x14ac:dyDescent="0.25">
      <c r="A238" s="266" t="s">
        <v>562</v>
      </c>
      <c r="B238" s="307" t="s">
        <v>14</v>
      </c>
      <c r="C238" s="269" t="s">
        <v>752</v>
      </c>
      <c r="D238" s="398"/>
      <c r="E238" s="384">
        <v>1.9477899999999999</v>
      </c>
      <c r="H238" s="322"/>
      <c r="I238" s="343"/>
      <c r="J238" s="342"/>
      <c r="K238" s="343"/>
    </row>
    <row r="239" spans="1:11" s="318" customFormat="1" x14ac:dyDescent="0.25">
      <c r="A239" s="266" t="s">
        <v>668</v>
      </c>
      <c r="B239" s="307" t="s">
        <v>1099</v>
      </c>
      <c r="C239" s="269" t="s">
        <v>752</v>
      </c>
      <c r="D239" s="398"/>
      <c r="E239" s="384">
        <v>50</v>
      </c>
      <c r="H239" s="322"/>
      <c r="I239" s="343"/>
      <c r="J239" s="342"/>
      <c r="K239" s="343"/>
    </row>
    <row r="240" spans="1:11" s="318" customFormat="1" ht="31.5" x14ac:dyDescent="0.25">
      <c r="A240" s="266" t="s">
        <v>563</v>
      </c>
      <c r="B240" s="127" t="s">
        <v>1085</v>
      </c>
      <c r="C240" s="269" t="s">
        <v>752</v>
      </c>
      <c r="D240" s="407">
        <v>179.9163039999994</v>
      </c>
      <c r="E240" s="408">
        <v>260.79607000000033</v>
      </c>
      <c r="H240" s="322"/>
      <c r="I240" s="343"/>
      <c r="J240" s="342"/>
      <c r="K240" s="343"/>
    </row>
    <row r="241" spans="1:11" s="318" customFormat="1" ht="31.5" x14ac:dyDescent="0.25">
      <c r="A241" s="266" t="s">
        <v>564</v>
      </c>
      <c r="B241" s="127" t="s">
        <v>1100</v>
      </c>
      <c r="C241" s="269" t="s">
        <v>752</v>
      </c>
      <c r="D241" s="407">
        <v>-336.38483132999994</v>
      </c>
      <c r="E241" s="408">
        <v>-283.10501600000003</v>
      </c>
      <c r="H241" s="322"/>
      <c r="I241" s="343"/>
      <c r="J241" s="342"/>
      <c r="K241" s="343"/>
    </row>
    <row r="242" spans="1:11" s="318" customFormat="1" x14ac:dyDescent="0.25">
      <c r="A242" s="266" t="s">
        <v>670</v>
      </c>
      <c r="B242" s="307" t="s">
        <v>1101</v>
      </c>
      <c r="C242" s="269" t="s">
        <v>752</v>
      </c>
      <c r="D242" s="407"/>
      <c r="E242" s="408"/>
      <c r="H242" s="322"/>
      <c r="I242" s="343"/>
      <c r="J242" s="342"/>
      <c r="K242" s="343"/>
    </row>
    <row r="243" spans="1:11" s="318" customFormat="1" x14ac:dyDescent="0.25">
      <c r="A243" s="266" t="s">
        <v>671</v>
      </c>
      <c r="B243" s="307" t="s">
        <v>50</v>
      </c>
      <c r="C243" s="269" t="s">
        <v>752</v>
      </c>
      <c r="D243" s="407"/>
      <c r="E243" s="408"/>
      <c r="H243" s="322"/>
      <c r="I243" s="343"/>
      <c r="J243" s="342"/>
      <c r="K243" s="343"/>
    </row>
    <row r="244" spans="1:11" s="318" customFormat="1" ht="31.5" x14ac:dyDescent="0.25">
      <c r="A244" s="266" t="s">
        <v>565</v>
      </c>
      <c r="B244" s="127" t="s">
        <v>1102</v>
      </c>
      <c r="C244" s="269" t="s">
        <v>752</v>
      </c>
      <c r="D244" s="407">
        <v>142.75</v>
      </c>
      <c r="E244" s="408">
        <v>6.2961699999998473</v>
      </c>
      <c r="H244" s="322"/>
      <c r="I244" s="343"/>
      <c r="J244" s="342"/>
      <c r="K244" s="343"/>
    </row>
    <row r="245" spans="1:11" s="318" customFormat="1" ht="31.5" x14ac:dyDescent="0.25">
      <c r="A245" s="266" t="s">
        <v>832</v>
      </c>
      <c r="B245" s="307" t="s">
        <v>869</v>
      </c>
      <c r="C245" s="269" t="s">
        <v>752</v>
      </c>
      <c r="D245" s="407">
        <v>140</v>
      </c>
      <c r="E245" s="408">
        <v>49.495999999999867</v>
      </c>
      <c r="H245" s="322"/>
      <c r="I245" s="343"/>
      <c r="J245" s="342"/>
      <c r="K245" s="343"/>
    </row>
    <row r="246" spans="1:11" s="318" customFormat="1" x14ac:dyDescent="0.25">
      <c r="A246" s="266" t="s">
        <v>833</v>
      </c>
      <c r="B246" s="307" t="s">
        <v>831</v>
      </c>
      <c r="C246" s="269" t="s">
        <v>752</v>
      </c>
      <c r="D246" s="407"/>
      <c r="E246" s="408"/>
      <c r="H246" s="322"/>
      <c r="I246" s="343"/>
      <c r="J246" s="342"/>
      <c r="K246" s="343"/>
    </row>
    <row r="247" spans="1:11" s="318" customFormat="1" x14ac:dyDescent="0.25">
      <c r="A247" s="266" t="s">
        <v>566</v>
      </c>
      <c r="B247" s="127" t="s">
        <v>69</v>
      </c>
      <c r="C247" s="269" t="s">
        <v>752</v>
      </c>
      <c r="D247" s="407"/>
      <c r="E247" s="408"/>
      <c r="H247" s="322"/>
      <c r="I247" s="343"/>
      <c r="J247" s="342"/>
      <c r="K247" s="343"/>
    </row>
    <row r="248" spans="1:11" s="318" customFormat="1" ht="31.5" x14ac:dyDescent="0.25">
      <c r="A248" s="266" t="s">
        <v>567</v>
      </c>
      <c r="B248" s="127" t="s">
        <v>1086</v>
      </c>
      <c r="C248" s="269" t="s">
        <v>752</v>
      </c>
      <c r="D248" s="407">
        <v>-13.718527330000541</v>
      </c>
      <c r="E248" s="408">
        <v>-16.01277599999986</v>
      </c>
      <c r="H248" s="322"/>
      <c r="I248" s="343"/>
      <c r="J248" s="342"/>
      <c r="K248" s="343"/>
    </row>
    <row r="249" spans="1:11" s="318" customFormat="1" x14ac:dyDescent="0.25">
      <c r="A249" s="266" t="s">
        <v>568</v>
      </c>
      <c r="B249" s="127" t="s">
        <v>6</v>
      </c>
      <c r="C249" s="269" t="s">
        <v>752</v>
      </c>
      <c r="D249" s="398">
        <v>25.74</v>
      </c>
      <c r="E249" s="384">
        <v>38.594000000000001</v>
      </c>
      <c r="F249" s="322"/>
      <c r="G249" s="322"/>
      <c r="H249" s="322"/>
      <c r="I249" s="343"/>
      <c r="J249" s="342"/>
      <c r="K249" s="343"/>
    </row>
    <row r="250" spans="1:11" s="318" customFormat="1" ht="16.5" thickBot="1" x14ac:dyDescent="0.3">
      <c r="A250" s="268" t="s">
        <v>569</v>
      </c>
      <c r="B250" s="324" t="s">
        <v>7</v>
      </c>
      <c r="C250" s="281" t="s">
        <v>752</v>
      </c>
      <c r="D250" s="398">
        <v>12.021472669999458</v>
      </c>
      <c r="E250" s="387">
        <v>22.581224000000141</v>
      </c>
      <c r="F250" s="322">
        <v>22.878</v>
      </c>
      <c r="G250" s="322"/>
      <c r="H250" s="322"/>
      <c r="I250" s="345"/>
      <c r="J250" s="342"/>
      <c r="K250" s="343"/>
    </row>
    <row r="251" spans="1:11" s="318" customFormat="1" x14ac:dyDescent="0.25">
      <c r="A251" s="286" t="s">
        <v>572</v>
      </c>
      <c r="B251" s="287" t="s">
        <v>870</v>
      </c>
      <c r="C251" s="282" t="s">
        <v>288</v>
      </c>
      <c r="D251" s="409"/>
      <c r="E251" s="481"/>
      <c r="H251" s="322"/>
      <c r="I251" s="343"/>
      <c r="J251" s="342"/>
      <c r="K251" s="343"/>
    </row>
    <row r="252" spans="1:11" s="318" customFormat="1" x14ac:dyDescent="0.25">
      <c r="A252" s="266" t="s">
        <v>573</v>
      </c>
      <c r="B252" s="307" t="s">
        <v>1050</v>
      </c>
      <c r="C252" s="269" t="s">
        <v>752</v>
      </c>
      <c r="D252" s="398"/>
      <c r="E252" s="384">
        <v>160.03100000000001</v>
      </c>
      <c r="H252" s="322"/>
      <c r="I252" s="342"/>
      <c r="J252" s="342"/>
      <c r="K252" s="343"/>
    </row>
    <row r="253" spans="1:11" s="318" customFormat="1" ht="31.5" outlineLevel="1" x14ac:dyDescent="0.25">
      <c r="A253" s="266" t="s">
        <v>672</v>
      </c>
      <c r="B253" s="306" t="s">
        <v>1051</v>
      </c>
      <c r="C253" s="269" t="s">
        <v>752</v>
      </c>
      <c r="D253" s="397" t="s">
        <v>288</v>
      </c>
      <c r="E253" s="385" t="s">
        <v>288</v>
      </c>
      <c r="H253" s="322"/>
      <c r="I253" s="343"/>
      <c r="J253" s="342"/>
      <c r="K253" s="343"/>
    </row>
    <row r="254" spans="1:11" s="318" customFormat="1" outlineLevel="1" x14ac:dyDescent="0.25">
      <c r="A254" s="266" t="s">
        <v>673</v>
      </c>
      <c r="B254" s="306" t="s">
        <v>63</v>
      </c>
      <c r="C254" s="269" t="s">
        <v>752</v>
      </c>
      <c r="D254" s="397" t="s">
        <v>288</v>
      </c>
      <c r="E254" s="385" t="s">
        <v>288</v>
      </c>
      <c r="H254" s="322"/>
      <c r="I254" s="343"/>
      <c r="J254" s="342"/>
      <c r="K254" s="343"/>
    </row>
    <row r="255" spans="1:11" s="318" customFormat="1" ht="31.5" outlineLevel="1" x14ac:dyDescent="0.25">
      <c r="A255" s="266" t="s">
        <v>897</v>
      </c>
      <c r="B255" s="306" t="s">
        <v>908</v>
      </c>
      <c r="C255" s="269" t="s">
        <v>752</v>
      </c>
      <c r="D255" s="392" t="s">
        <v>288</v>
      </c>
      <c r="E255" s="385" t="s">
        <v>288</v>
      </c>
      <c r="H255" s="322"/>
      <c r="I255" s="343"/>
      <c r="J255" s="342"/>
      <c r="K255" s="343"/>
    </row>
    <row r="256" spans="1:11" s="318" customFormat="1" outlineLevel="1" x14ac:dyDescent="0.25">
      <c r="A256" s="266" t="s">
        <v>898</v>
      </c>
      <c r="B256" s="307" t="s">
        <v>63</v>
      </c>
      <c r="C256" s="269" t="s">
        <v>752</v>
      </c>
      <c r="D256" s="392" t="s">
        <v>288</v>
      </c>
      <c r="E256" s="385" t="s">
        <v>288</v>
      </c>
      <c r="H256" s="322"/>
      <c r="I256" s="343"/>
      <c r="J256" s="342"/>
      <c r="K256" s="343"/>
    </row>
    <row r="257" spans="1:11" s="318" customFormat="1" ht="31.5" outlineLevel="1" x14ac:dyDescent="0.25">
      <c r="A257" s="266" t="s">
        <v>899</v>
      </c>
      <c r="B257" s="306" t="s">
        <v>905</v>
      </c>
      <c r="C257" s="269" t="s">
        <v>752</v>
      </c>
      <c r="D257" s="392" t="s">
        <v>288</v>
      </c>
      <c r="E257" s="385" t="s">
        <v>288</v>
      </c>
      <c r="H257" s="322"/>
      <c r="I257" s="343"/>
      <c r="J257" s="342"/>
      <c r="K257" s="343"/>
    </row>
    <row r="258" spans="1:11" s="318" customFormat="1" outlineLevel="1" x14ac:dyDescent="0.25">
      <c r="A258" s="266" t="s">
        <v>900</v>
      </c>
      <c r="B258" s="307" t="s">
        <v>63</v>
      </c>
      <c r="C258" s="269" t="s">
        <v>752</v>
      </c>
      <c r="D258" s="392" t="s">
        <v>288</v>
      </c>
      <c r="E258" s="385" t="s">
        <v>288</v>
      </c>
      <c r="H258" s="322"/>
      <c r="I258" s="343"/>
      <c r="J258" s="342"/>
      <c r="K258" s="343"/>
    </row>
    <row r="259" spans="1:11" s="318" customFormat="1" ht="31.5" outlineLevel="1" x14ac:dyDescent="0.25">
      <c r="A259" s="266" t="s">
        <v>1006</v>
      </c>
      <c r="B259" s="306" t="s">
        <v>890</v>
      </c>
      <c r="C259" s="269" t="s">
        <v>752</v>
      </c>
      <c r="D259" s="392" t="s">
        <v>288</v>
      </c>
      <c r="E259" s="385" t="s">
        <v>288</v>
      </c>
      <c r="H259" s="322"/>
      <c r="I259" s="343"/>
      <c r="J259" s="342"/>
      <c r="K259" s="343"/>
    </row>
    <row r="260" spans="1:11" s="318" customFormat="1" outlineLevel="1" x14ac:dyDescent="0.25">
      <c r="A260" s="266" t="s">
        <v>1007</v>
      </c>
      <c r="B260" s="307" t="s">
        <v>63</v>
      </c>
      <c r="C260" s="269" t="s">
        <v>752</v>
      </c>
      <c r="D260" s="392" t="s">
        <v>288</v>
      </c>
      <c r="E260" s="385" t="s">
        <v>288</v>
      </c>
      <c r="H260" s="322"/>
      <c r="I260" s="343"/>
      <c r="J260" s="342"/>
      <c r="K260" s="343"/>
    </row>
    <row r="261" spans="1:11" s="318" customFormat="1" outlineLevel="1" x14ac:dyDescent="0.25">
      <c r="A261" s="266" t="s">
        <v>674</v>
      </c>
      <c r="B261" s="306" t="s">
        <v>1076</v>
      </c>
      <c r="C261" s="269" t="s">
        <v>752</v>
      </c>
      <c r="D261" s="392" t="s">
        <v>288</v>
      </c>
      <c r="E261" s="385" t="s">
        <v>288</v>
      </c>
      <c r="H261" s="322"/>
      <c r="I261" s="343"/>
      <c r="J261" s="342"/>
      <c r="K261" s="343"/>
    </row>
    <row r="262" spans="1:11" s="318" customFormat="1" outlineLevel="1" x14ac:dyDescent="0.25">
      <c r="A262" s="266" t="s">
        <v>675</v>
      </c>
      <c r="B262" s="306" t="s">
        <v>63</v>
      </c>
      <c r="C262" s="269" t="s">
        <v>752</v>
      </c>
      <c r="D262" s="392" t="s">
        <v>288</v>
      </c>
      <c r="E262" s="385" t="s">
        <v>288</v>
      </c>
      <c r="H262" s="322"/>
      <c r="I262" s="343"/>
      <c r="J262" s="342"/>
      <c r="K262" s="343"/>
    </row>
    <row r="263" spans="1:11" s="318" customFormat="1" x14ac:dyDescent="0.25">
      <c r="A263" s="266" t="s">
        <v>781</v>
      </c>
      <c r="B263" s="306" t="s">
        <v>749</v>
      </c>
      <c r="C263" s="269" t="s">
        <v>752</v>
      </c>
      <c r="D263" s="390"/>
      <c r="E263" s="384">
        <v>119.11</v>
      </c>
      <c r="H263" s="322"/>
      <c r="I263" s="342"/>
      <c r="J263" s="342"/>
      <c r="K263" s="343"/>
    </row>
    <row r="264" spans="1:11" s="318" customFormat="1" x14ac:dyDescent="0.25">
      <c r="A264" s="266" t="s">
        <v>782</v>
      </c>
      <c r="B264" s="306" t="s">
        <v>63</v>
      </c>
      <c r="C264" s="269" t="s">
        <v>752</v>
      </c>
      <c r="D264" s="390"/>
      <c r="E264" s="384"/>
      <c r="H264" s="322"/>
      <c r="I264" s="343"/>
      <c r="J264" s="342"/>
      <c r="K264" s="343"/>
    </row>
    <row r="265" spans="1:11" s="318" customFormat="1" outlineLevel="1" x14ac:dyDescent="0.25">
      <c r="A265" s="266" t="s">
        <v>783</v>
      </c>
      <c r="B265" s="306" t="s">
        <v>1070</v>
      </c>
      <c r="C265" s="269" t="s">
        <v>752</v>
      </c>
      <c r="D265" s="392" t="s">
        <v>288</v>
      </c>
      <c r="E265" s="385" t="s">
        <v>288</v>
      </c>
      <c r="H265" s="322"/>
      <c r="I265" s="343"/>
      <c r="J265" s="342"/>
      <c r="K265" s="343"/>
    </row>
    <row r="266" spans="1:11" s="318" customFormat="1" outlineLevel="1" x14ac:dyDescent="0.25">
      <c r="A266" s="266" t="s">
        <v>784</v>
      </c>
      <c r="B266" s="306" t="s">
        <v>63</v>
      </c>
      <c r="C266" s="269" t="s">
        <v>752</v>
      </c>
      <c r="D266" s="392" t="s">
        <v>288</v>
      </c>
      <c r="E266" s="385" t="s">
        <v>288</v>
      </c>
      <c r="H266" s="322"/>
      <c r="I266" s="343"/>
      <c r="J266" s="342"/>
      <c r="K266" s="343"/>
    </row>
    <row r="267" spans="1:11" s="318" customFormat="1" x14ac:dyDescent="0.25">
      <c r="A267" s="266" t="s">
        <v>785</v>
      </c>
      <c r="B267" s="306" t="s">
        <v>750</v>
      </c>
      <c r="C267" s="269" t="s">
        <v>752</v>
      </c>
      <c r="D267" s="390"/>
      <c r="E267" s="384"/>
      <c r="H267" s="322"/>
      <c r="I267" s="343"/>
      <c r="J267" s="342"/>
      <c r="K267" s="343"/>
    </row>
    <row r="268" spans="1:11" s="318" customFormat="1" x14ac:dyDescent="0.25">
      <c r="A268" s="266" t="s">
        <v>786</v>
      </c>
      <c r="B268" s="306" t="s">
        <v>63</v>
      </c>
      <c r="C268" s="269" t="s">
        <v>752</v>
      </c>
      <c r="D268" s="390"/>
      <c r="E268" s="384"/>
      <c r="H268" s="322"/>
      <c r="I268" s="343"/>
      <c r="J268" s="342"/>
      <c r="K268" s="343"/>
    </row>
    <row r="269" spans="1:11" s="318" customFormat="1" x14ac:dyDescent="0.25">
      <c r="A269" s="266" t="s">
        <v>1124</v>
      </c>
      <c r="B269" s="306" t="s">
        <v>751</v>
      </c>
      <c r="C269" s="269" t="s">
        <v>752</v>
      </c>
      <c r="D269" s="390"/>
      <c r="E269" s="384"/>
      <c r="H269" s="322"/>
      <c r="I269" s="343"/>
      <c r="J269" s="342"/>
      <c r="K269" s="343"/>
    </row>
    <row r="270" spans="1:11" s="318" customFormat="1" x14ac:dyDescent="0.25">
      <c r="A270" s="266" t="s">
        <v>787</v>
      </c>
      <c r="B270" s="306" t="s">
        <v>63</v>
      </c>
      <c r="C270" s="269" t="s">
        <v>752</v>
      </c>
      <c r="D270" s="390"/>
      <c r="E270" s="384"/>
      <c r="H270" s="322"/>
      <c r="I270" s="343"/>
      <c r="J270" s="342"/>
      <c r="K270" s="343"/>
    </row>
    <row r="271" spans="1:11" s="318" customFormat="1" outlineLevel="1" x14ac:dyDescent="0.25">
      <c r="A271" s="266" t="s">
        <v>901</v>
      </c>
      <c r="B271" s="306" t="s">
        <v>1077</v>
      </c>
      <c r="C271" s="269" t="s">
        <v>752</v>
      </c>
      <c r="D271" s="392" t="s">
        <v>288</v>
      </c>
      <c r="E271" s="385" t="s">
        <v>288</v>
      </c>
      <c r="H271" s="322"/>
      <c r="I271" s="343"/>
      <c r="J271" s="342"/>
      <c r="K271" s="343"/>
    </row>
    <row r="272" spans="1:11" s="318" customFormat="1" outlineLevel="1" x14ac:dyDescent="0.25">
      <c r="A272" s="266" t="s">
        <v>788</v>
      </c>
      <c r="B272" s="306" t="s">
        <v>63</v>
      </c>
      <c r="C272" s="269" t="s">
        <v>752</v>
      </c>
      <c r="D272" s="392" t="s">
        <v>288</v>
      </c>
      <c r="E272" s="385" t="s">
        <v>288</v>
      </c>
      <c r="H272" s="322"/>
      <c r="I272" s="343"/>
      <c r="J272" s="342"/>
      <c r="K272" s="343"/>
    </row>
    <row r="273" spans="1:11" s="318" customFormat="1" ht="31.5" outlineLevel="1" x14ac:dyDescent="0.25">
      <c r="A273" s="266" t="s">
        <v>789</v>
      </c>
      <c r="B273" s="306" t="s">
        <v>1052</v>
      </c>
      <c r="C273" s="269" t="s">
        <v>752</v>
      </c>
      <c r="D273" s="392" t="s">
        <v>288</v>
      </c>
      <c r="E273" s="385" t="s">
        <v>288</v>
      </c>
      <c r="H273" s="322"/>
      <c r="I273" s="343"/>
      <c r="J273" s="342"/>
      <c r="K273" s="343"/>
    </row>
    <row r="274" spans="1:11" s="318" customFormat="1" outlineLevel="1" x14ac:dyDescent="0.25">
      <c r="A274" s="266" t="s">
        <v>790</v>
      </c>
      <c r="B274" s="306" t="s">
        <v>63</v>
      </c>
      <c r="C274" s="269" t="s">
        <v>752</v>
      </c>
      <c r="D274" s="392" t="s">
        <v>288</v>
      </c>
      <c r="E274" s="385" t="s">
        <v>288</v>
      </c>
      <c r="H274" s="322"/>
      <c r="I274" s="343"/>
      <c r="J274" s="342"/>
      <c r="K274" s="343"/>
    </row>
    <row r="275" spans="1:11" s="318" customFormat="1" outlineLevel="1" x14ac:dyDescent="0.25">
      <c r="A275" s="266" t="s">
        <v>1008</v>
      </c>
      <c r="B275" s="306" t="s">
        <v>646</v>
      </c>
      <c r="C275" s="269" t="s">
        <v>752</v>
      </c>
      <c r="D275" s="392" t="s">
        <v>288</v>
      </c>
      <c r="E275" s="385" t="s">
        <v>288</v>
      </c>
      <c r="H275" s="322"/>
      <c r="I275" s="343"/>
      <c r="J275" s="342"/>
      <c r="K275" s="343"/>
    </row>
    <row r="276" spans="1:11" s="318" customFormat="1" outlineLevel="1" x14ac:dyDescent="0.25">
      <c r="A276" s="266" t="s">
        <v>1010</v>
      </c>
      <c r="B276" s="307" t="s">
        <v>63</v>
      </c>
      <c r="C276" s="269" t="s">
        <v>752</v>
      </c>
      <c r="D276" s="392" t="s">
        <v>288</v>
      </c>
      <c r="E276" s="385" t="s">
        <v>288</v>
      </c>
      <c r="H276" s="322"/>
      <c r="I276" s="343"/>
      <c r="J276" s="342"/>
      <c r="K276" s="343"/>
    </row>
    <row r="277" spans="1:11" s="318" customFormat="1" outlineLevel="1" x14ac:dyDescent="0.25">
      <c r="A277" s="266" t="s">
        <v>1009</v>
      </c>
      <c r="B277" s="306" t="s">
        <v>634</v>
      </c>
      <c r="C277" s="269" t="s">
        <v>752</v>
      </c>
      <c r="D277" s="392" t="s">
        <v>288</v>
      </c>
      <c r="E277" s="385" t="s">
        <v>288</v>
      </c>
      <c r="H277" s="322"/>
      <c r="I277" s="343"/>
      <c r="J277" s="342"/>
      <c r="K277" s="343"/>
    </row>
    <row r="278" spans="1:11" s="318" customFormat="1" outlineLevel="1" x14ac:dyDescent="0.25">
      <c r="A278" s="266" t="s">
        <v>1011</v>
      </c>
      <c r="B278" s="307" t="s">
        <v>63</v>
      </c>
      <c r="C278" s="269" t="s">
        <v>752</v>
      </c>
      <c r="D278" s="392" t="s">
        <v>288</v>
      </c>
      <c r="E278" s="385" t="s">
        <v>288</v>
      </c>
      <c r="H278" s="322"/>
      <c r="I278" s="343"/>
      <c r="J278" s="342"/>
      <c r="K278" s="343"/>
    </row>
    <row r="279" spans="1:11" s="318" customFormat="1" x14ac:dyDescent="0.25">
      <c r="A279" s="266" t="s">
        <v>791</v>
      </c>
      <c r="B279" s="306" t="s">
        <v>799</v>
      </c>
      <c r="C279" s="269" t="s">
        <v>752</v>
      </c>
      <c r="D279" s="390"/>
      <c r="E279" s="384">
        <v>40.921000000000006</v>
      </c>
      <c r="H279" s="322"/>
      <c r="I279" s="343"/>
      <c r="J279" s="342"/>
      <c r="K279" s="343"/>
    </row>
    <row r="280" spans="1:11" s="318" customFormat="1" x14ac:dyDescent="0.25">
      <c r="A280" s="266" t="s">
        <v>792</v>
      </c>
      <c r="B280" s="306" t="s">
        <v>63</v>
      </c>
      <c r="C280" s="269" t="s">
        <v>752</v>
      </c>
      <c r="D280" s="390"/>
      <c r="E280" s="384">
        <v>43.19</v>
      </c>
      <c r="H280" s="322"/>
      <c r="I280" s="343"/>
      <c r="J280" s="342"/>
      <c r="K280" s="343"/>
    </row>
    <row r="281" spans="1:11" s="318" customFormat="1" x14ac:dyDescent="0.25">
      <c r="A281" s="266" t="s">
        <v>574</v>
      </c>
      <c r="B281" s="307" t="s">
        <v>1053</v>
      </c>
      <c r="C281" s="269" t="s">
        <v>752</v>
      </c>
      <c r="D281" s="390"/>
      <c r="E281" s="384">
        <v>254.67599999999999</v>
      </c>
      <c r="H281" s="322"/>
      <c r="I281" s="342"/>
      <c r="J281" s="342"/>
      <c r="K281" s="343"/>
    </row>
    <row r="282" spans="1:11" s="318" customFormat="1" outlineLevel="1" x14ac:dyDescent="0.25">
      <c r="A282" s="266" t="s">
        <v>676</v>
      </c>
      <c r="B282" s="306" t="s">
        <v>570</v>
      </c>
      <c r="C282" s="269" t="s">
        <v>752</v>
      </c>
      <c r="D282" s="392" t="s">
        <v>288</v>
      </c>
      <c r="E282" s="385" t="s">
        <v>288</v>
      </c>
      <c r="H282" s="322"/>
      <c r="I282" s="343"/>
      <c r="J282" s="342"/>
      <c r="K282" s="343"/>
    </row>
    <row r="283" spans="1:11" s="318" customFormat="1" outlineLevel="1" x14ac:dyDescent="0.25">
      <c r="A283" s="266" t="s">
        <v>677</v>
      </c>
      <c r="B283" s="306" t="s">
        <v>63</v>
      </c>
      <c r="C283" s="269" t="s">
        <v>752</v>
      </c>
      <c r="D283" s="392" t="s">
        <v>288</v>
      </c>
      <c r="E283" s="385" t="s">
        <v>288</v>
      </c>
      <c r="H283" s="322"/>
      <c r="I283" s="343"/>
      <c r="J283" s="342"/>
      <c r="K283" s="343"/>
    </row>
    <row r="284" spans="1:11" s="318" customFormat="1" x14ac:dyDescent="0.25">
      <c r="A284" s="266" t="s">
        <v>678</v>
      </c>
      <c r="B284" s="306" t="s">
        <v>1054</v>
      </c>
      <c r="C284" s="269" t="s">
        <v>752</v>
      </c>
      <c r="D284" s="390"/>
      <c r="E284" s="384"/>
      <c r="H284" s="322"/>
      <c r="I284" s="342"/>
      <c r="J284" s="342"/>
      <c r="K284" s="343"/>
    </row>
    <row r="285" spans="1:11" s="318" customFormat="1" x14ac:dyDescent="0.25">
      <c r="A285" s="266" t="s">
        <v>680</v>
      </c>
      <c r="B285" s="306" t="s">
        <v>641</v>
      </c>
      <c r="C285" s="269" t="s">
        <v>752</v>
      </c>
      <c r="D285" s="390"/>
      <c r="E285" s="384"/>
      <c r="H285" s="322"/>
      <c r="I285" s="343"/>
      <c r="J285" s="342"/>
      <c r="K285" s="343"/>
    </row>
    <row r="286" spans="1:11" s="318" customFormat="1" x14ac:dyDescent="0.25">
      <c r="A286" s="266" t="s">
        <v>681</v>
      </c>
      <c r="B286" s="307" t="s">
        <v>63</v>
      </c>
      <c r="C286" s="269" t="s">
        <v>752</v>
      </c>
      <c r="D286" s="390"/>
      <c r="E286" s="384"/>
      <c r="H286" s="322"/>
      <c r="I286" s="343"/>
      <c r="J286" s="342"/>
      <c r="K286" s="343"/>
    </row>
    <row r="287" spans="1:11" s="318" customFormat="1" x14ac:dyDescent="0.25">
      <c r="A287" s="266" t="s">
        <v>682</v>
      </c>
      <c r="B287" s="306" t="s">
        <v>702</v>
      </c>
      <c r="C287" s="269" t="s">
        <v>752</v>
      </c>
      <c r="D287" s="390"/>
      <c r="E287" s="384">
        <v>0</v>
      </c>
      <c r="H287" s="322"/>
      <c r="I287" s="342"/>
      <c r="J287" s="342"/>
      <c r="K287" s="343"/>
    </row>
    <row r="288" spans="1:11" s="318" customFormat="1" x14ac:dyDescent="0.25">
      <c r="A288" s="266" t="s">
        <v>683</v>
      </c>
      <c r="B288" s="307" t="s">
        <v>63</v>
      </c>
      <c r="C288" s="269" t="s">
        <v>752</v>
      </c>
      <c r="D288" s="390"/>
      <c r="E288" s="384"/>
      <c r="H288" s="322"/>
      <c r="I288" s="343"/>
      <c r="J288" s="342"/>
      <c r="K288" s="343"/>
    </row>
    <row r="289" spans="1:11" s="318" customFormat="1" ht="31.5" x14ac:dyDescent="0.25">
      <c r="A289" s="266" t="s">
        <v>679</v>
      </c>
      <c r="B289" s="306" t="s">
        <v>910</v>
      </c>
      <c r="C289" s="269" t="s">
        <v>752</v>
      </c>
      <c r="D289" s="390"/>
      <c r="E289" s="384"/>
      <c r="H289" s="322"/>
      <c r="I289" s="343"/>
      <c r="J289" s="342"/>
      <c r="K289" s="343"/>
    </row>
    <row r="290" spans="1:11" s="318" customFormat="1" x14ac:dyDescent="0.25">
      <c r="A290" s="266" t="s">
        <v>684</v>
      </c>
      <c r="B290" s="306" t="s">
        <v>63</v>
      </c>
      <c r="C290" s="269" t="s">
        <v>752</v>
      </c>
      <c r="D290" s="390"/>
      <c r="E290" s="384"/>
      <c r="H290" s="322"/>
      <c r="I290" s="343"/>
      <c r="J290" s="342"/>
      <c r="K290" s="343"/>
    </row>
    <row r="291" spans="1:11" s="318" customFormat="1" x14ac:dyDescent="0.25">
      <c r="A291" s="266" t="s">
        <v>685</v>
      </c>
      <c r="B291" s="306" t="s">
        <v>703</v>
      </c>
      <c r="C291" s="269" t="s">
        <v>752</v>
      </c>
      <c r="D291" s="390"/>
      <c r="E291" s="384"/>
      <c r="H291" s="322"/>
      <c r="I291" s="343"/>
      <c r="J291" s="342"/>
      <c r="K291" s="343"/>
    </row>
    <row r="292" spans="1:11" s="318" customFormat="1" x14ac:dyDescent="0.25">
      <c r="A292" s="266" t="s">
        <v>690</v>
      </c>
      <c r="B292" s="306" t="s">
        <v>63</v>
      </c>
      <c r="C292" s="269" t="s">
        <v>752</v>
      </c>
      <c r="D292" s="390"/>
      <c r="E292" s="384"/>
      <c r="H292" s="322"/>
      <c r="I292" s="343"/>
      <c r="J292" s="342"/>
      <c r="K292" s="343"/>
    </row>
    <row r="293" spans="1:11" s="318" customFormat="1" x14ac:dyDescent="0.25">
      <c r="A293" s="266" t="s">
        <v>686</v>
      </c>
      <c r="B293" s="306" t="s">
        <v>704</v>
      </c>
      <c r="C293" s="269" t="s">
        <v>752</v>
      </c>
      <c r="D293" s="390"/>
      <c r="E293" s="384">
        <v>37.317999999999998</v>
      </c>
      <c r="H293" s="322"/>
      <c r="I293" s="342"/>
      <c r="J293" s="342"/>
      <c r="K293" s="343"/>
    </row>
    <row r="294" spans="1:11" s="318" customFormat="1" x14ac:dyDescent="0.25">
      <c r="A294" s="266" t="s">
        <v>691</v>
      </c>
      <c r="B294" s="306" t="s">
        <v>63</v>
      </c>
      <c r="C294" s="269" t="s">
        <v>752</v>
      </c>
      <c r="D294" s="390"/>
      <c r="E294" s="384"/>
      <c r="H294" s="322"/>
      <c r="I294" s="343"/>
      <c r="J294" s="342"/>
      <c r="K294" s="343"/>
    </row>
    <row r="295" spans="1:11" s="318" customFormat="1" x14ac:dyDescent="0.25">
      <c r="A295" s="266" t="s">
        <v>687</v>
      </c>
      <c r="B295" s="306" t="s">
        <v>705</v>
      </c>
      <c r="C295" s="269" t="s">
        <v>752</v>
      </c>
      <c r="D295" s="390"/>
      <c r="E295" s="384">
        <v>122.78</v>
      </c>
      <c r="H295" s="322"/>
      <c r="I295" s="342"/>
      <c r="J295" s="342"/>
      <c r="K295" s="343"/>
    </row>
    <row r="296" spans="1:11" s="318" customFormat="1" x14ac:dyDescent="0.25">
      <c r="A296" s="266" t="s">
        <v>692</v>
      </c>
      <c r="B296" s="306" t="s">
        <v>63</v>
      </c>
      <c r="C296" s="269" t="s">
        <v>752</v>
      </c>
      <c r="D296" s="390"/>
      <c r="E296" s="384"/>
      <c r="H296" s="322"/>
      <c r="I296" s="343"/>
      <c r="J296" s="342"/>
      <c r="K296" s="343"/>
    </row>
    <row r="297" spans="1:11" s="318" customFormat="1" x14ac:dyDescent="0.25">
      <c r="A297" s="266" t="s">
        <v>688</v>
      </c>
      <c r="B297" s="306" t="s">
        <v>706</v>
      </c>
      <c r="C297" s="269" t="s">
        <v>752</v>
      </c>
      <c r="D297" s="390"/>
      <c r="E297" s="384"/>
      <c r="H297" s="322"/>
      <c r="I297" s="343"/>
      <c r="J297" s="342"/>
      <c r="K297" s="343"/>
    </row>
    <row r="298" spans="1:11" s="318" customFormat="1" x14ac:dyDescent="0.25">
      <c r="A298" s="266" t="s">
        <v>693</v>
      </c>
      <c r="B298" s="306" t="s">
        <v>63</v>
      </c>
      <c r="C298" s="269" t="s">
        <v>752</v>
      </c>
      <c r="D298" s="390"/>
      <c r="E298" s="384"/>
      <c r="H298" s="322"/>
      <c r="I298" s="343"/>
      <c r="J298" s="342"/>
      <c r="K298" s="343"/>
    </row>
    <row r="299" spans="1:11" s="318" customFormat="1" ht="31.5" x14ac:dyDescent="0.25">
      <c r="A299" s="266" t="s">
        <v>689</v>
      </c>
      <c r="B299" s="306" t="s">
        <v>737</v>
      </c>
      <c r="C299" s="269" t="s">
        <v>752</v>
      </c>
      <c r="D299" s="390"/>
      <c r="E299" s="384"/>
      <c r="H299" s="322"/>
      <c r="I299" s="343"/>
      <c r="J299" s="342"/>
      <c r="K299" s="343"/>
    </row>
    <row r="300" spans="1:11" s="318" customFormat="1" x14ac:dyDescent="0.25">
      <c r="A300" s="266" t="s">
        <v>694</v>
      </c>
      <c r="B300" s="306" t="s">
        <v>63</v>
      </c>
      <c r="C300" s="269" t="s">
        <v>752</v>
      </c>
      <c r="D300" s="390"/>
      <c r="E300" s="384"/>
      <c r="H300" s="322"/>
      <c r="I300" s="343"/>
      <c r="J300" s="342"/>
      <c r="K300" s="343"/>
    </row>
    <row r="301" spans="1:11" s="318" customFormat="1" x14ac:dyDescent="0.25">
      <c r="A301" s="266" t="s">
        <v>920</v>
      </c>
      <c r="B301" s="306" t="s">
        <v>921</v>
      </c>
      <c r="C301" s="269" t="s">
        <v>752</v>
      </c>
      <c r="D301" s="390"/>
      <c r="E301" s="384">
        <v>131.89599999999999</v>
      </c>
      <c r="H301" s="322"/>
      <c r="I301" s="342"/>
      <c r="J301" s="342"/>
      <c r="K301" s="343"/>
    </row>
    <row r="302" spans="1:11" s="318" customFormat="1" x14ac:dyDescent="0.25">
      <c r="A302" s="266" t="s">
        <v>922</v>
      </c>
      <c r="B302" s="306" t="s">
        <v>63</v>
      </c>
      <c r="C302" s="269" t="s">
        <v>752</v>
      </c>
      <c r="D302" s="390"/>
      <c r="E302" s="384"/>
      <c r="H302" s="322"/>
      <c r="I302" s="343"/>
      <c r="J302" s="342"/>
      <c r="K302" s="343"/>
    </row>
    <row r="303" spans="1:11" s="318" customFormat="1" ht="31.5" x14ac:dyDescent="0.25">
      <c r="A303" s="266" t="s">
        <v>575</v>
      </c>
      <c r="B303" s="307" t="s">
        <v>1055</v>
      </c>
      <c r="C303" s="269" t="s">
        <v>33</v>
      </c>
      <c r="D303" s="410">
        <v>0.99876497187782476</v>
      </c>
      <c r="E303" s="411">
        <v>0.98881195430180935</v>
      </c>
      <c r="H303" s="322"/>
      <c r="I303" s="343"/>
      <c r="J303" s="342"/>
      <c r="K303" s="343"/>
    </row>
    <row r="304" spans="1:11" s="318" customFormat="1" outlineLevel="1" x14ac:dyDescent="0.25">
      <c r="A304" s="266" t="s">
        <v>695</v>
      </c>
      <c r="B304" s="306" t="s">
        <v>959</v>
      </c>
      <c r="C304" s="269" t="s">
        <v>33</v>
      </c>
      <c r="D304" s="392" t="s">
        <v>288</v>
      </c>
      <c r="E304" s="385"/>
      <c r="H304" s="322"/>
      <c r="I304" s="343"/>
      <c r="J304" s="342"/>
      <c r="K304" s="343"/>
    </row>
    <row r="305" spans="1:11" s="318" customFormat="1" ht="31.5" outlineLevel="1" x14ac:dyDescent="0.25">
      <c r="A305" s="266" t="s">
        <v>925</v>
      </c>
      <c r="B305" s="306" t="s">
        <v>960</v>
      </c>
      <c r="C305" s="269" t="s">
        <v>33</v>
      </c>
      <c r="D305" s="392" t="s">
        <v>288</v>
      </c>
      <c r="E305" s="385" t="s">
        <v>288</v>
      </c>
      <c r="H305" s="322"/>
      <c r="I305" s="343"/>
      <c r="J305" s="342"/>
      <c r="K305" s="343"/>
    </row>
    <row r="306" spans="1:11" s="318" customFormat="1" ht="31.5" outlineLevel="1" x14ac:dyDescent="0.25">
      <c r="A306" s="266" t="s">
        <v>926</v>
      </c>
      <c r="B306" s="306" t="s">
        <v>961</v>
      </c>
      <c r="C306" s="269" t="s">
        <v>33</v>
      </c>
      <c r="D306" s="392" t="s">
        <v>288</v>
      </c>
      <c r="E306" s="385" t="s">
        <v>288</v>
      </c>
      <c r="H306" s="322"/>
      <c r="I306" s="343"/>
      <c r="J306" s="342"/>
      <c r="K306" s="343"/>
    </row>
    <row r="307" spans="1:11" s="318" customFormat="1" ht="31.5" outlineLevel="1" x14ac:dyDescent="0.25">
      <c r="A307" s="266" t="s">
        <v>1012</v>
      </c>
      <c r="B307" s="306" t="s">
        <v>962</v>
      </c>
      <c r="C307" s="269" t="s">
        <v>33</v>
      </c>
      <c r="D307" s="392" t="s">
        <v>288</v>
      </c>
      <c r="E307" s="385" t="s">
        <v>288</v>
      </c>
      <c r="H307" s="322"/>
      <c r="I307" s="343"/>
      <c r="J307" s="342"/>
      <c r="K307" s="343"/>
    </row>
    <row r="308" spans="1:11" s="318" customFormat="1" outlineLevel="1" x14ac:dyDescent="0.25">
      <c r="A308" s="266" t="s">
        <v>696</v>
      </c>
      <c r="B308" s="306" t="s">
        <v>1078</v>
      </c>
      <c r="C308" s="269" t="s">
        <v>33</v>
      </c>
      <c r="D308" s="392" t="s">
        <v>288</v>
      </c>
      <c r="E308" s="385" t="s">
        <v>288</v>
      </c>
      <c r="H308" s="322"/>
      <c r="I308" s="343"/>
      <c r="J308" s="342"/>
      <c r="K308" s="343"/>
    </row>
    <row r="309" spans="1:11" s="318" customFormat="1" x14ac:dyDescent="0.25">
      <c r="A309" s="266" t="s">
        <v>697</v>
      </c>
      <c r="B309" s="306" t="s">
        <v>963</v>
      </c>
      <c r="C309" s="269" t="s">
        <v>33</v>
      </c>
      <c r="D309" s="412">
        <v>1</v>
      </c>
      <c r="E309" s="412">
        <v>0.99751560260473349</v>
      </c>
      <c r="H309" s="322"/>
      <c r="I309" s="343"/>
      <c r="J309" s="342"/>
      <c r="K309" s="343"/>
    </row>
    <row r="310" spans="1:11" s="318" customFormat="1" outlineLevel="1" x14ac:dyDescent="0.25">
      <c r="A310" s="266" t="s">
        <v>698</v>
      </c>
      <c r="B310" s="306" t="s">
        <v>1071</v>
      </c>
      <c r="C310" s="269"/>
      <c r="D310" s="392" t="s">
        <v>288</v>
      </c>
      <c r="E310" s="385" t="s">
        <v>288</v>
      </c>
      <c r="H310" s="322"/>
      <c r="I310" s="343"/>
      <c r="J310" s="342"/>
      <c r="K310" s="343"/>
    </row>
    <row r="311" spans="1:11" s="318" customFormat="1" x14ac:dyDescent="0.25">
      <c r="A311" s="266" t="s">
        <v>699</v>
      </c>
      <c r="B311" s="306" t="s">
        <v>964</v>
      </c>
      <c r="C311" s="269" t="s">
        <v>33</v>
      </c>
      <c r="D311" s="413" t="s">
        <v>288</v>
      </c>
      <c r="E311" s="412"/>
      <c r="H311" s="322"/>
      <c r="I311" s="343"/>
      <c r="J311" s="342"/>
      <c r="K311" s="343"/>
    </row>
    <row r="312" spans="1:11" s="318" customFormat="1" outlineLevel="1" x14ac:dyDescent="0.25">
      <c r="A312" s="266" t="s">
        <v>700</v>
      </c>
      <c r="B312" s="306" t="s">
        <v>1079</v>
      </c>
      <c r="C312" s="269" t="s">
        <v>33</v>
      </c>
      <c r="D312" s="392" t="s">
        <v>288</v>
      </c>
      <c r="E312" s="385" t="s">
        <v>288</v>
      </c>
      <c r="H312" s="322"/>
      <c r="I312" s="343"/>
      <c r="J312" s="342"/>
      <c r="K312" s="343"/>
    </row>
    <row r="313" spans="1:11" s="318" customFormat="1" ht="31.5" outlineLevel="1" x14ac:dyDescent="0.25">
      <c r="A313" s="266" t="s">
        <v>701</v>
      </c>
      <c r="B313" s="306" t="s">
        <v>1056</v>
      </c>
      <c r="C313" s="269" t="s">
        <v>33</v>
      </c>
      <c r="D313" s="392" t="s">
        <v>288</v>
      </c>
      <c r="E313" s="385" t="s">
        <v>288</v>
      </c>
      <c r="H313" s="322"/>
      <c r="I313" s="343"/>
      <c r="J313" s="342"/>
      <c r="K313" s="343"/>
    </row>
    <row r="314" spans="1:11" s="318" customFormat="1" outlineLevel="1" x14ac:dyDescent="0.25">
      <c r="A314" s="266" t="s">
        <v>1122</v>
      </c>
      <c r="B314" s="306" t="s">
        <v>646</v>
      </c>
      <c r="C314" s="269" t="s">
        <v>33</v>
      </c>
      <c r="D314" s="392" t="s">
        <v>288</v>
      </c>
      <c r="E314" s="385" t="s">
        <v>288</v>
      </c>
      <c r="H314" s="322"/>
      <c r="I314" s="343"/>
      <c r="J314" s="342"/>
      <c r="K314" s="343"/>
    </row>
    <row r="315" spans="1:11" s="318" customFormat="1" ht="16.5" outlineLevel="1" thickBot="1" x14ac:dyDescent="0.3">
      <c r="A315" s="267" t="s">
        <v>1123</v>
      </c>
      <c r="B315" s="308" t="s">
        <v>634</v>
      </c>
      <c r="C315" s="270" t="s">
        <v>33</v>
      </c>
      <c r="D315" s="392" t="s">
        <v>288</v>
      </c>
      <c r="E315" s="385" t="s">
        <v>288</v>
      </c>
      <c r="H315" s="322"/>
      <c r="I315" s="343"/>
      <c r="J315" s="342"/>
      <c r="K315" s="343"/>
    </row>
    <row r="316" spans="1:11" s="318" customFormat="1" ht="19.5" thickBot="1" x14ac:dyDescent="0.3">
      <c r="A316" s="517" t="s">
        <v>571</v>
      </c>
      <c r="B316" s="518"/>
      <c r="C316" s="518"/>
      <c r="D316" s="518"/>
      <c r="E316" s="518"/>
      <c r="F316" s="518"/>
      <c r="G316" s="518"/>
      <c r="H316" s="518"/>
      <c r="I316" s="518"/>
      <c r="J316" s="518"/>
      <c r="K316" s="519"/>
    </row>
    <row r="317" spans="1:11" ht="31.5" outlineLevel="1" x14ac:dyDescent="0.25">
      <c r="A317" s="286" t="s">
        <v>576</v>
      </c>
      <c r="B317" s="287" t="s">
        <v>611</v>
      </c>
      <c r="C317" s="282" t="s">
        <v>288</v>
      </c>
      <c r="D317" s="379" t="s">
        <v>594</v>
      </c>
      <c r="E317" s="373" t="s">
        <v>594</v>
      </c>
      <c r="H317" s="322"/>
      <c r="I317" s="346"/>
      <c r="J317" s="342"/>
      <c r="K317" s="346"/>
    </row>
    <row r="318" spans="1:11" outlineLevel="1" x14ac:dyDescent="0.25">
      <c r="A318" s="266" t="s">
        <v>577</v>
      </c>
      <c r="B318" s="307" t="s">
        <v>612</v>
      </c>
      <c r="C318" s="269" t="s">
        <v>36</v>
      </c>
      <c r="D318" s="377" t="s">
        <v>288</v>
      </c>
      <c r="E318" s="372" t="s">
        <v>288</v>
      </c>
      <c r="H318" s="322"/>
      <c r="I318" s="346"/>
      <c r="J318" s="342"/>
      <c r="K318" s="346"/>
    </row>
    <row r="319" spans="1:11" outlineLevel="1" x14ac:dyDescent="0.25">
      <c r="A319" s="266" t="s">
        <v>578</v>
      </c>
      <c r="B319" s="307" t="s">
        <v>613</v>
      </c>
      <c r="C319" s="269" t="s">
        <v>614</v>
      </c>
      <c r="D319" s="377" t="s">
        <v>288</v>
      </c>
      <c r="E319" s="372" t="s">
        <v>288</v>
      </c>
      <c r="H319" s="322"/>
      <c r="I319" s="346"/>
      <c r="J319" s="342"/>
      <c r="K319" s="346"/>
    </row>
    <row r="320" spans="1:11" outlineLevel="1" x14ac:dyDescent="0.25">
      <c r="A320" s="266" t="s">
        <v>579</v>
      </c>
      <c r="B320" s="307" t="s">
        <v>615</v>
      </c>
      <c r="C320" s="269" t="s">
        <v>36</v>
      </c>
      <c r="D320" s="377" t="s">
        <v>288</v>
      </c>
      <c r="E320" s="372" t="s">
        <v>288</v>
      </c>
      <c r="H320" s="322"/>
      <c r="I320" s="346"/>
      <c r="J320" s="342"/>
      <c r="K320" s="346"/>
    </row>
    <row r="321" spans="1:11" outlineLevel="1" x14ac:dyDescent="0.25">
      <c r="A321" s="266" t="s">
        <v>580</v>
      </c>
      <c r="B321" s="307" t="s">
        <v>617</v>
      </c>
      <c r="C321" s="269" t="s">
        <v>614</v>
      </c>
      <c r="D321" s="377" t="s">
        <v>288</v>
      </c>
      <c r="E321" s="385" t="s">
        <v>288</v>
      </c>
      <c r="H321" s="322"/>
      <c r="I321" s="346"/>
      <c r="J321" s="342"/>
      <c r="K321" s="346"/>
    </row>
    <row r="322" spans="1:11" outlineLevel="1" x14ac:dyDescent="0.25">
      <c r="A322" s="266" t="s">
        <v>582</v>
      </c>
      <c r="B322" s="307" t="s">
        <v>616</v>
      </c>
      <c r="C322" s="269" t="s">
        <v>193</v>
      </c>
      <c r="D322" s="377" t="s">
        <v>288</v>
      </c>
      <c r="E322" s="385" t="s">
        <v>288</v>
      </c>
      <c r="H322" s="322"/>
      <c r="I322" s="346"/>
      <c r="J322" s="342"/>
      <c r="K322" s="346"/>
    </row>
    <row r="323" spans="1:11" outlineLevel="1" x14ac:dyDescent="0.25">
      <c r="A323" s="266" t="s">
        <v>707</v>
      </c>
      <c r="B323" s="307" t="s">
        <v>581</v>
      </c>
      <c r="C323" s="269" t="s">
        <v>288</v>
      </c>
      <c r="D323" s="379" t="s">
        <v>594</v>
      </c>
      <c r="E323" s="449" t="s">
        <v>594</v>
      </c>
      <c r="H323" s="322"/>
      <c r="I323" s="346"/>
      <c r="J323" s="342"/>
      <c r="K323" s="346"/>
    </row>
    <row r="324" spans="1:11" outlineLevel="1" x14ac:dyDescent="0.25">
      <c r="A324" s="266" t="s">
        <v>708</v>
      </c>
      <c r="B324" s="306" t="s">
        <v>584</v>
      </c>
      <c r="C324" s="269" t="s">
        <v>193</v>
      </c>
      <c r="D324" s="377" t="s">
        <v>288</v>
      </c>
      <c r="E324" s="385" t="s">
        <v>288</v>
      </c>
      <c r="H324" s="322"/>
      <c r="I324" s="346"/>
      <c r="J324" s="342"/>
      <c r="K324" s="346"/>
    </row>
    <row r="325" spans="1:11" outlineLevel="1" x14ac:dyDescent="0.25">
      <c r="A325" s="266" t="s">
        <v>709</v>
      </c>
      <c r="B325" s="306" t="s">
        <v>583</v>
      </c>
      <c r="C325" s="269" t="s">
        <v>37</v>
      </c>
      <c r="D325" s="377" t="s">
        <v>288</v>
      </c>
      <c r="E325" s="385" t="s">
        <v>288</v>
      </c>
      <c r="H325" s="322"/>
      <c r="I325" s="346"/>
      <c r="J325" s="342"/>
      <c r="K325" s="346"/>
    </row>
    <row r="326" spans="1:11" outlineLevel="1" x14ac:dyDescent="0.25">
      <c r="A326" s="266" t="s">
        <v>710</v>
      </c>
      <c r="B326" s="307" t="s">
        <v>915</v>
      </c>
      <c r="C326" s="269" t="s">
        <v>288</v>
      </c>
      <c r="D326" s="379" t="s">
        <v>594</v>
      </c>
      <c r="E326" s="449" t="s">
        <v>594</v>
      </c>
      <c r="H326" s="322"/>
      <c r="I326" s="346"/>
      <c r="J326" s="342"/>
      <c r="K326" s="346"/>
    </row>
    <row r="327" spans="1:11" outlineLevel="1" x14ac:dyDescent="0.25">
      <c r="A327" s="266" t="s">
        <v>711</v>
      </c>
      <c r="B327" s="306" t="s">
        <v>584</v>
      </c>
      <c r="C327" s="269" t="s">
        <v>193</v>
      </c>
      <c r="D327" s="377" t="s">
        <v>288</v>
      </c>
      <c r="E327" s="385" t="s">
        <v>288</v>
      </c>
      <c r="H327" s="322"/>
      <c r="I327" s="346"/>
      <c r="J327" s="342"/>
      <c r="K327" s="346"/>
    </row>
    <row r="328" spans="1:11" outlineLevel="1" x14ac:dyDescent="0.25">
      <c r="A328" s="266" t="s">
        <v>712</v>
      </c>
      <c r="B328" s="306" t="s">
        <v>585</v>
      </c>
      <c r="C328" s="269" t="s">
        <v>36</v>
      </c>
      <c r="D328" s="377" t="s">
        <v>288</v>
      </c>
      <c r="E328" s="385" t="s">
        <v>288</v>
      </c>
      <c r="H328" s="322"/>
      <c r="I328" s="346"/>
      <c r="J328" s="342"/>
      <c r="K328" s="346"/>
    </row>
    <row r="329" spans="1:11" outlineLevel="1" x14ac:dyDescent="0.25">
      <c r="A329" s="266" t="s">
        <v>713</v>
      </c>
      <c r="B329" s="306" t="s">
        <v>583</v>
      </c>
      <c r="C329" s="269" t="s">
        <v>37</v>
      </c>
      <c r="D329" s="377" t="s">
        <v>288</v>
      </c>
      <c r="E329" s="385" t="s">
        <v>288</v>
      </c>
      <c r="H329" s="322"/>
      <c r="I329" s="346"/>
      <c r="J329" s="342"/>
      <c r="K329" s="346"/>
    </row>
    <row r="330" spans="1:11" outlineLevel="1" x14ac:dyDescent="0.25">
      <c r="A330" s="266" t="s">
        <v>714</v>
      </c>
      <c r="B330" s="307" t="s">
        <v>34</v>
      </c>
      <c r="C330" s="269" t="s">
        <v>288</v>
      </c>
      <c r="D330" s="379" t="s">
        <v>594</v>
      </c>
      <c r="E330" s="449" t="s">
        <v>594</v>
      </c>
      <c r="H330" s="322"/>
      <c r="I330" s="346"/>
      <c r="J330" s="342"/>
      <c r="K330" s="346"/>
    </row>
    <row r="331" spans="1:11" outlineLevel="1" x14ac:dyDescent="0.25">
      <c r="A331" s="266" t="s">
        <v>715</v>
      </c>
      <c r="B331" s="306" t="s">
        <v>584</v>
      </c>
      <c r="C331" s="269" t="s">
        <v>193</v>
      </c>
      <c r="D331" s="377" t="s">
        <v>288</v>
      </c>
      <c r="E331" s="385" t="s">
        <v>288</v>
      </c>
      <c r="H331" s="322"/>
      <c r="I331" s="346"/>
      <c r="J331" s="342"/>
      <c r="K331" s="346"/>
    </row>
    <row r="332" spans="1:11" outlineLevel="1" x14ac:dyDescent="0.25">
      <c r="A332" s="266" t="s">
        <v>716</v>
      </c>
      <c r="B332" s="306" t="s">
        <v>583</v>
      </c>
      <c r="C332" s="269" t="s">
        <v>37</v>
      </c>
      <c r="D332" s="377" t="s">
        <v>288</v>
      </c>
      <c r="E332" s="385" t="s">
        <v>288</v>
      </c>
      <c r="H332" s="322"/>
      <c r="I332" s="346"/>
      <c r="J332" s="342"/>
      <c r="K332" s="346"/>
    </row>
    <row r="333" spans="1:11" outlineLevel="1" x14ac:dyDescent="0.25">
      <c r="A333" s="266" t="s">
        <v>717</v>
      </c>
      <c r="B333" s="307" t="s">
        <v>35</v>
      </c>
      <c r="C333" s="269" t="s">
        <v>288</v>
      </c>
      <c r="D333" s="379" t="s">
        <v>594</v>
      </c>
      <c r="E333" s="449" t="s">
        <v>594</v>
      </c>
      <c r="H333" s="322"/>
      <c r="I333" s="346"/>
      <c r="J333" s="342"/>
      <c r="K333" s="346"/>
    </row>
    <row r="334" spans="1:11" outlineLevel="1" x14ac:dyDescent="0.25">
      <c r="A334" s="266" t="s">
        <v>718</v>
      </c>
      <c r="B334" s="306" t="s">
        <v>584</v>
      </c>
      <c r="C334" s="269" t="s">
        <v>193</v>
      </c>
      <c r="D334" s="377" t="s">
        <v>288</v>
      </c>
      <c r="E334" s="385" t="s">
        <v>288</v>
      </c>
      <c r="H334" s="322"/>
      <c r="I334" s="346"/>
      <c r="J334" s="342"/>
      <c r="K334" s="346"/>
    </row>
    <row r="335" spans="1:11" outlineLevel="1" x14ac:dyDescent="0.25">
      <c r="A335" s="266" t="s">
        <v>719</v>
      </c>
      <c r="B335" s="306" t="s">
        <v>585</v>
      </c>
      <c r="C335" s="269" t="s">
        <v>36</v>
      </c>
      <c r="D335" s="377" t="s">
        <v>288</v>
      </c>
      <c r="E335" s="385" t="s">
        <v>288</v>
      </c>
      <c r="H335" s="322"/>
      <c r="I335" s="346"/>
      <c r="J335" s="342"/>
      <c r="K335" s="346"/>
    </row>
    <row r="336" spans="1:11" outlineLevel="1" x14ac:dyDescent="0.25">
      <c r="A336" s="266" t="s">
        <v>720</v>
      </c>
      <c r="B336" s="306" t="s">
        <v>583</v>
      </c>
      <c r="C336" s="269" t="s">
        <v>37</v>
      </c>
      <c r="D336" s="377" t="s">
        <v>288</v>
      </c>
      <c r="E336" s="385" t="s">
        <v>288</v>
      </c>
      <c r="H336" s="322"/>
      <c r="I336" s="346"/>
      <c r="J336" s="342"/>
      <c r="K336" s="346"/>
    </row>
    <row r="337" spans="1:11" x14ac:dyDescent="0.25">
      <c r="A337" s="288" t="s">
        <v>586</v>
      </c>
      <c r="B337" s="291" t="s">
        <v>618</v>
      </c>
      <c r="C337" s="289" t="s">
        <v>288</v>
      </c>
      <c r="D337" s="380" t="s">
        <v>594</v>
      </c>
      <c r="E337" s="451" t="s">
        <v>594</v>
      </c>
      <c r="H337" s="322"/>
      <c r="I337" s="346"/>
      <c r="J337" s="342"/>
      <c r="K337" s="346"/>
    </row>
    <row r="338" spans="1:11" ht="31.5" x14ac:dyDescent="0.25">
      <c r="A338" s="266" t="s">
        <v>588</v>
      </c>
      <c r="B338" s="307" t="s">
        <v>1057</v>
      </c>
      <c r="C338" s="269" t="s">
        <v>193</v>
      </c>
      <c r="D338" s="390">
        <v>1480.335</v>
      </c>
      <c r="E338" s="384">
        <v>1544.6780000000001</v>
      </c>
      <c r="H338" s="322"/>
      <c r="I338" s="347">
        <f>E338-D338</f>
        <v>64.343000000000075</v>
      </c>
      <c r="J338" s="347">
        <f>E338/D338%-100</f>
        <v>4.3465161601934739</v>
      </c>
      <c r="K338" s="346"/>
    </row>
    <row r="339" spans="1:11" ht="31.5" x14ac:dyDescent="0.25">
      <c r="A339" s="266" t="s">
        <v>721</v>
      </c>
      <c r="B339" s="306" t="s">
        <v>1058</v>
      </c>
      <c r="C339" s="269" t="s">
        <v>193</v>
      </c>
      <c r="D339" s="390"/>
      <c r="E339" s="384"/>
      <c r="H339" s="322"/>
      <c r="I339" s="346"/>
      <c r="J339" s="342"/>
      <c r="K339" s="346"/>
    </row>
    <row r="340" spans="1:11" x14ac:dyDescent="0.25">
      <c r="A340" s="266" t="s">
        <v>912</v>
      </c>
      <c r="B340" s="306" t="s">
        <v>965</v>
      </c>
      <c r="C340" s="269" t="s">
        <v>193</v>
      </c>
      <c r="D340" s="390"/>
      <c r="E340" s="384"/>
      <c r="H340" s="322"/>
      <c r="I340" s="346"/>
      <c r="J340" s="342"/>
      <c r="K340" s="346"/>
    </row>
    <row r="341" spans="1:11" x14ac:dyDescent="0.25">
      <c r="A341" s="266" t="s">
        <v>911</v>
      </c>
      <c r="B341" s="306" t="s">
        <v>966</v>
      </c>
      <c r="C341" s="269" t="s">
        <v>193</v>
      </c>
      <c r="D341" s="390"/>
      <c r="E341" s="384"/>
      <c r="H341" s="322"/>
      <c r="I341" s="346"/>
      <c r="J341" s="342"/>
      <c r="K341" s="346"/>
    </row>
    <row r="342" spans="1:11" ht="31.5" x14ac:dyDescent="0.25">
      <c r="A342" s="266" t="s">
        <v>878</v>
      </c>
      <c r="B342" s="307" t="s">
        <v>1013</v>
      </c>
      <c r="C342" s="269" t="s">
        <v>193</v>
      </c>
      <c r="D342" s="390">
        <v>248.14</v>
      </c>
      <c r="E342" s="384">
        <v>228.29</v>
      </c>
      <c r="H342" s="322"/>
      <c r="I342" s="347">
        <f>E342-D342</f>
        <v>-19.849999999999994</v>
      </c>
      <c r="J342" s="347">
        <f>E342/D342%-100</f>
        <v>-7.9995164020311051</v>
      </c>
      <c r="K342" s="346"/>
    </row>
    <row r="343" spans="1:11" ht="17.25" customHeight="1" x14ac:dyDescent="0.25">
      <c r="A343" s="266" t="s">
        <v>879</v>
      </c>
      <c r="B343" s="307" t="s">
        <v>1059</v>
      </c>
      <c r="C343" s="269" t="s">
        <v>36</v>
      </c>
      <c r="D343" s="390">
        <v>240.5</v>
      </c>
      <c r="E343" s="384">
        <v>240.5</v>
      </c>
      <c r="H343" s="322"/>
      <c r="I343" s="342">
        <f>E343-D343</f>
        <v>0</v>
      </c>
      <c r="J343" s="342">
        <f>E343/D343%-100</f>
        <v>0</v>
      </c>
      <c r="K343" s="346"/>
    </row>
    <row r="344" spans="1:11" ht="31.5" x14ac:dyDescent="0.25">
      <c r="A344" s="266" t="s">
        <v>880</v>
      </c>
      <c r="B344" s="306" t="s">
        <v>1060</v>
      </c>
      <c r="C344" s="269" t="s">
        <v>36</v>
      </c>
      <c r="D344" s="390"/>
      <c r="E344" s="384"/>
      <c r="H344" s="322"/>
      <c r="I344" s="346"/>
      <c r="J344" s="342"/>
      <c r="K344" s="346"/>
    </row>
    <row r="345" spans="1:11" x14ac:dyDescent="0.25">
      <c r="A345" s="266" t="s">
        <v>913</v>
      </c>
      <c r="B345" s="306" t="s">
        <v>965</v>
      </c>
      <c r="C345" s="269" t="s">
        <v>36</v>
      </c>
      <c r="D345" s="390"/>
      <c r="E345" s="384"/>
      <c r="H345" s="322"/>
      <c r="I345" s="346"/>
      <c r="J345" s="342"/>
      <c r="K345" s="346"/>
    </row>
    <row r="346" spans="1:11" x14ac:dyDescent="0.25">
      <c r="A346" s="266" t="s">
        <v>914</v>
      </c>
      <c r="B346" s="306" t="s">
        <v>966</v>
      </c>
      <c r="C346" s="269" t="s">
        <v>36</v>
      </c>
      <c r="D346" s="390"/>
      <c r="E346" s="384"/>
      <c r="H346" s="322"/>
      <c r="I346" s="346"/>
      <c r="J346" s="342"/>
      <c r="K346" s="346"/>
    </row>
    <row r="347" spans="1:11" ht="31.5" x14ac:dyDescent="0.25">
      <c r="A347" s="266" t="s">
        <v>881</v>
      </c>
      <c r="B347" s="307" t="s">
        <v>968</v>
      </c>
      <c r="C347" s="269" t="s">
        <v>967</v>
      </c>
      <c r="D347" s="392">
        <v>57406.3</v>
      </c>
      <c r="E347" s="448">
        <f>22976.22+35331.97</f>
        <v>58308.19</v>
      </c>
      <c r="H347" s="322"/>
      <c r="I347" s="347">
        <f>E347-D347</f>
        <v>901.88999999999942</v>
      </c>
      <c r="J347" s="347">
        <f>E347/D347%-100</f>
        <v>1.5710644998893883</v>
      </c>
      <c r="K347" s="346"/>
    </row>
    <row r="348" spans="1:11" ht="31.5" x14ac:dyDescent="0.25">
      <c r="A348" s="266" t="s">
        <v>882</v>
      </c>
      <c r="B348" s="307" t="s">
        <v>1020</v>
      </c>
      <c r="C348" s="269" t="s">
        <v>752</v>
      </c>
      <c r="D348" s="383">
        <f>D27-D61-D62-D55</f>
        <v>1246.8009999999999</v>
      </c>
      <c r="E348" s="408">
        <f>E27-E61-E62-E55</f>
        <v>1620.4869999999999</v>
      </c>
      <c r="H348" s="322"/>
      <c r="I348" s="347">
        <f>E348-D348</f>
        <v>373.68599999999992</v>
      </c>
      <c r="J348" s="347">
        <f>E348/D348%-100</f>
        <v>29.971583275919727</v>
      </c>
      <c r="K348" s="346"/>
    </row>
    <row r="349" spans="1:11" x14ac:dyDescent="0.25">
      <c r="A349" s="266" t="s">
        <v>589</v>
      </c>
      <c r="B349" s="127" t="s">
        <v>587</v>
      </c>
      <c r="C349" s="269" t="s">
        <v>288</v>
      </c>
      <c r="D349" s="393" t="s">
        <v>594</v>
      </c>
      <c r="E349" s="449" t="s">
        <v>594</v>
      </c>
      <c r="H349" s="322"/>
      <c r="I349" s="346"/>
      <c r="J349" s="342"/>
      <c r="K349" s="346"/>
    </row>
    <row r="350" spans="1:11" x14ac:dyDescent="0.25">
      <c r="A350" s="266" t="s">
        <v>591</v>
      </c>
      <c r="B350" s="307" t="s">
        <v>631</v>
      </c>
      <c r="C350" s="269" t="s">
        <v>193</v>
      </c>
      <c r="D350" s="390" t="s">
        <v>288</v>
      </c>
      <c r="E350" s="385"/>
      <c r="H350" s="322"/>
      <c r="I350" s="346"/>
      <c r="J350" s="342"/>
      <c r="K350" s="346"/>
    </row>
    <row r="351" spans="1:11" outlineLevel="1" x14ac:dyDescent="0.25">
      <c r="A351" s="266" t="s">
        <v>592</v>
      </c>
      <c r="B351" s="307" t="s">
        <v>632</v>
      </c>
      <c r="C351" s="269" t="s">
        <v>614</v>
      </c>
      <c r="D351" s="392" t="s">
        <v>288</v>
      </c>
      <c r="E351" s="385" t="s">
        <v>288</v>
      </c>
      <c r="H351" s="322"/>
      <c r="I351" s="346"/>
      <c r="J351" s="342"/>
      <c r="K351" s="346"/>
    </row>
    <row r="352" spans="1:11" ht="47.25" x14ac:dyDescent="0.25">
      <c r="A352" s="266" t="s">
        <v>638</v>
      </c>
      <c r="B352" s="307" t="s">
        <v>969</v>
      </c>
      <c r="C352" s="269" t="s">
        <v>752</v>
      </c>
      <c r="D352" s="390" t="s">
        <v>288</v>
      </c>
      <c r="E352" s="385" t="s">
        <v>288</v>
      </c>
      <c r="H352" s="322"/>
      <c r="I352" s="346"/>
      <c r="J352" s="342"/>
      <c r="K352" s="346"/>
    </row>
    <row r="353" spans="1:11" ht="31.5" outlineLevel="1" x14ac:dyDescent="0.25">
      <c r="A353" s="266" t="s">
        <v>722</v>
      </c>
      <c r="B353" s="307" t="s">
        <v>1014</v>
      </c>
      <c r="C353" s="269" t="s">
        <v>752</v>
      </c>
      <c r="D353" s="392" t="s">
        <v>288</v>
      </c>
      <c r="E353" s="385" t="s">
        <v>288</v>
      </c>
      <c r="H353" s="322"/>
      <c r="I353" s="346"/>
      <c r="J353" s="342"/>
      <c r="K353" s="346"/>
    </row>
    <row r="354" spans="1:11" outlineLevel="1" x14ac:dyDescent="0.25">
      <c r="A354" s="266" t="s">
        <v>593</v>
      </c>
      <c r="B354" s="127" t="s">
        <v>590</v>
      </c>
      <c r="C354" s="290" t="s">
        <v>288</v>
      </c>
      <c r="D354" s="393" t="s">
        <v>594</v>
      </c>
      <c r="E354" s="449" t="s">
        <v>594</v>
      </c>
      <c r="H354" s="322"/>
      <c r="I354" s="346"/>
      <c r="J354" s="342"/>
      <c r="K354" s="346"/>
    </row>
    <row r="355" spans="1:11" ht="31.5" outlineLevel="1" x14ac:dyDescent="0.25">
      <c r="A355" s="266" t="s">
        <v>723</v>
      </c>
      <c r="B355" s="307" t="s">
        <v>741</v>
      </c>
      <c r="C355" s="269" t="s">
        <v>36</v>
      </c>
      <c r="D355" s="392" t="s">
        <v>288</v>
      </c>
      <c r="E355" s="385" t="s">
        <v>288</v>
      </c>
      <c r="H355" s="322"/>
      <c r="I355" s="346"/>
      <c r="J355" s="342"/>
      <c r="K355" s="346"/>
    </row>
    <row r="356" spans="1:11" ht="47.25" outlineLevel="1" x14ac:dyDescent="0.25">
      <c r="A356" s="266" t="s">
        <v>724</v>
      </c>
      <c r="B356" s="306" t="s">
        <v>883</v>
      </c>
      <c r="C356" s="269" t="s">
        <v>36</v>
      </c>
      <c r="D356" s="392" t="s">
        <v>288</v>
      </c>
      <c r="E356" s="385" t="s">
        <v>288</v>
      </c>
      <c r="H356" s="322"/>
      <c r="I356" s="346"/>
      <c r="J356" s="342"/>
      <c r="K356" s="346"/>
    </row>
    <row r="357" spans="1:11" ht="47.25" outlineLevel="1" x14ac:dyDescent="0.25">
      <c r="A357" s="266" t="s">
        <v>725</v>
      </c>
      <c r="B357" s="306" t="s">
        <v>884</v>
      </c>
      <c r="C357" s="269" t="s">
        <v>36</v>
      </c>
      <c r="D357" s="392" t="s">
        <v>288</v>
      </c>
      <c r="E357" s="385" t="s">
        <v>288</v>
      </c>
      <c r="H357" s="322"/>
      <c r="I357" s="346"/>
      <c r="J357" s="342"/>
      <c r="K357" s="346"/>
    </row>
    <row r="358" spans="1:11" ht="31.5" outlineLevel="1" x14ac:dyDescent="0.25">
      <c r="A358" s="266" t="s">
        <v>726</v>
      </c>
      <c r="B358" s="306" t="s">
        <v>635</v>
      </c>
      <c r="C358" s="269" t="s">
        <v>36</v>
      </c>
      <c r="D358" s="392" t="s">
        <v>288</v>
      </c>
      <c r="E358" s="385" t="s">
        <v>288</v>
      </c>
      <c r="H358" s="322"/>
      <c r="I358" s="346"/>
      <c r="J358" s="342"/>
      <c r="K358" s="346"/>
    </row>
    <row r="359" spans="1:11" outlineLevel="1" x14ac:dyDescent="0.25">
      <c r="A359" s="266" t="s">
        <v>727</v>
      </c>
      <c r="B359" s="307" t="s">
        <v>740</v>
      </c>
      <c r="C359" s="269" t="s">
        <v>193</v>
      </c>
      <c r="D359" s="392" t="s">
        <v>288</v>
      </c>
      <c r="E359" s="385" t="s">
        <v>288</v>
      </c>
      <c r="H359" s="322"/>
      <c r="I359" s="346"/>
      <c r="J359" s="342"/>
      <c r="K359" s="346"/>
    </row>
    <row r="360" spans="1:11" ht="31.5" outlineLevel="1" x14ac:dyDescent="0.25">
      <c r="A360" s="266" t="s">
        <v>728</v>
      </c>
      <c r="B360" s="306" t="s">
        <v>636</v>
      </c>
      <c r="C360" s="269" t="s">
        <v>193</v>
      </c>
      <c r="D360" s="392" t="s">
        <v>288</v>
      </c>
      <c r="E360" s="385" t="s">
        <v>288</v>
      </c>
      <c r="H360" s="322"/>
      <c r="I360" s="346"/>
      <c r="J360" s="342"/>
      <c r="K360" s="346"/>
    </row>
    <row r="361" spans="1:11" outlineLevel="1" x14ac:dyDescent="0.25">
      <c r="A361" s="266" t="s">
        <v>729</v>
      </c>
      <c r="B361" s="306" t="s">
        <v>637</v>
      </c>
      <c r="C361" s="269" t="s">
        <v>193</v>
      </c>
      <c r="D361" s="392" t="s">
        <v>288</v>
      </c>
      <c r="E361" s="385" t="s">
        <v>288</v>
      </c>
      <c r="H361" s="322"/>
      <c r="I361" s="346"/>
      <c r="J361" s="342"/>
      <c r="K361" s="346"/>
    </row>
    <row r="362" spans="1:11" ht="31.5" outlineLevel="1" x14ac:dyDescent="0.25">
      <c r="A362" s="266" t="s">
        <v>730</v>
      </c>
      <c r="B362" s="307" t="s">
        <v>739</v>
      </c>
      <c r="C362" s="269" t="s">
        <v>752</v>
      </c>
      <c r="D362" s="392" t="s">
        <v>288</v>
      </c>
      <c r="E362" s="385" t="s">
        <v>288</v>
      </c>
      <c r="H362" s="322"/>
      <c r="I362" s="346"/>
      <c r="J362" s="342"/>
      <c r="K362" s="346"/>
    </row>
    <row r="363" spans="1:11" outlineLevel="1" x14ac:dyDescent="0.25">
      <c r="A363" s="266" t="s">
        <v>731</v>
      </c>
      <c r="B363" s="306" t="s">
        <v>633</v>
      </c>
      <c r="C363" s="269" t="s">
        <v>752</v>
      </c>
      <c r="D363" s="392" t="s">
        <v>288</v>
      </c>
      <c r="E363" s="385" t="s">
        <v>288</v>
      </c>
      <c r="H363" s="322"/>
      <c r="I363" s="346"/>
      <c r="J363" s="342"/>
      <c r="K363" s="346"/>
    </row>
    <row r="364" spans="1:11" outlineLevel="1" x14ac:dyDescent="0.25">
      <c r="A364" s="266" t="s">
        <v>732</v>
      </c>
      <c r="B364" s="306" t="s">
        <v>634</v>
      </c>
      <c r="C364" s="269" t="s">
        <v>752</v>
      </c>
      <c r="D364" s="392" t="s">
        <v>288</v>
      </c>
      <c r="E364" s="385" t="s">
        <v>288</v>
      </c>
      <c r="H364" s="322"/>
      <c r="I364" s="346"/>
      <c r="J364" s="342"/>
      <c r="K364" s="346"/>
    </row>
    <row r="365" spans="1:11" ht="16.5" thickBot="1" x14ac:dyDescent="0.3">
      <c r="A365" s="267" t="s">
        <v>733</v>
      </c>
      <c r="B365" s="292" t="s">
        <v>885</v>
      </c>
      <c r="C365" s="270" t="s">
        <v>1143</v>
      </c>
      <c r="D365" s="394">
        <v>1560</v>
      </c>
      <c r="E365" s="450">
        <v>1455</v>
      </c>
      <c r="H365" s="322"/>
      <c r="I365" s="342">
        <f>E365-D365</f>
        <v>-105</v>
      </c>
      <c r="J365" s="342">
        <f>E365/D365%-100</f>
        <v>-6.7307692307692264</v>
      </c>
      <c r="K365" s="346"/>
    </row>
    <row r="366" spans="1:11" ht="20.25" customHeight="1" thickBot="1" x14ac:dyDescent="0.3">
      <c r="A366" s="503" t="s">
        <v>1107</v>
      </c>
      <c r="B366" s="504"/>
      <c r="C366" s="504"/>
      <c r="D366" s="504"/>
      <c r="E366" s="504"/>
      <c r="F366" s="504"/>
      <c r="G366" s="504"/>
      <c r="H366" s="504"/>
      <c r="I366" s="504"/>
      <c r="J366" s="504"/>
      <c r="K366" s="505"/>
    </row>
    <row r="367" spans="1:11" ht="94.5" customHeight="1" x14ac:dyDescent="0.25">
      <c r="A367" s="299" t="s">
        <v>0</v>
      </c>
      <c r="B367" s="301" t="s">
        <v>1</v>
      </c>
      <c r="C367" s="293" t="s">
        <v>607</v>
      </c>
      <c r="D367" s="515" t="s">
        <v>1144</v>
      </c>
      <c r="E367" s="516"/>
      <c r="H367" s="322"/>
      <c r="I367" s="346"/>
      <c r="J367" s="342"/>
      <c r="K367" s="346"/>
    </row>
    <row r="368" spans="1:11" ht="33.75" customHeight="1" x14ac:dyDescent="0.25">
      <c r="A368" s="300"/>
      <c r="B368" s="302"/>
      <c r="C368" s="294"/>
      <c r="D368" s="277" t="s">
        <v>1145</v>
      </c>
      <c r="E368" s="320" t="s">
        <v>1146</v>
      </c>
      <c r="H368" s="322"/>
      <c r="I368" s="346"/>
      <c r="J368" s="342"/>
      <c r="K368" s="346"/>
    </row>
    <row r="369" spans="1:11" ht="16.5" thickBot="1" x14ac:dyDescent="0.3">
      <c r="A369" s="278">
        <v>1</v>
      </c>
      <c r="B369" s="279">
        <v>2</v>
      </c>
      <c r="C369" s="280">
        <v>3</v>
      </c>
      <c r="D369" s="279">
        <v>10</v>
      </c>
      <c r="E369" s="321" t="s">
        <v>1109</v>
      </c>
      <c r="H369" s="322"/>
      <c r="I369" s="346"/>
      <c r="J369" s="342"/>
      <c r="K369" s="346"/>
    </row>
    <row r="370" spans="1:11" ht="36" customHeight="1" x14ac:dyDescent="0.25">
      <c r="A370" s="513" t="s">
        <v>1087</v>
      </c>
      <c r="B370" s="514"/>
      <c r="C370" s="289" t="s">
        <v>752</v>
      </c>
      <c r="D370" s="486">
        <v>346.08840000000004</v>
      </c>
      <c r="E370" s="487">
        <v>335.05931282999995</v>
      </c>
      <c r="H370" s="322"/>
      <c r="I370" s="347">
        <f>E370-D370</f>
        <v>-11.029087170000082</v>
      </c>
      <c r="J370" s="347">
        <f>E370/D370%-100</f>
        <v>-3.1867832524869613</v>
      </c>
      <c r="K370" s="346"/>
    </row>
    <row r="371" spans="1:11" x14ac:dyDescent="0.25">
      <c r="A371" s="266" t="s">
        <v>16</v>
      </c>
      <c r="B371" s="127" t="s">
        <v>1061</v>
      </c>
      <c r="C371" s="269" t="s">
        <v>752</v>
      </c>
      <c r="D371" s="488">
        <v>346.08840000000004</v>
      </c>
      <c r="E371" s="489">
        <v>335.05931282999995</v>
      </c>
      <c r="H371" s="322"/>
      <c r="I371" s="342">
        <f>E371-D371</f>
        <v>-11.029087170000082</v>
      </c>
      <c r="J371" s="342">
        <f>E371/D371%-100</f>
        <v>-3.1867832524869613</v>
      </c>
      <c r="K371" s="346"/>
    </row>
    <row r="372" spans="1:11" x14ac:dyDescent="0.25">
      <c r="A372" s="266" t="s">
        <v>17</v>
      </c>
      <c r="B372" s="307" t="s">
        <v>200</v>
      </c>
      <c r="C372" s="269" t="s">
        <v>752</v>
      </c>
      <c r="D372" s="488">
        <v>173.45500000000001</v>
      </c>
      <c r="E372" s="489">
        <v>170.58324716999999</v>
      </c>
      <c r="H372" s="322"/>
      <c r="I372" s="342">
        <f>E372-D372</f>
        <v>-2.8717528300000197</v>
      </c>
      <c r="J372" s="342">
        <f>E372/D372%-100</f>
        <v>-1.6556183621112126</v>
      </c>
      <c r="K372" s="346"/>
    </row>
    <row r="373" spans="1:11" ht="31.5" x14ac:dyDescent="0.25">
      <c r="A373" s="266" t="s">
        <v>201</v>
      </c>
      <c r="B373" s="306" t="s">
        <v>971</v>
      </c>
      <c r="C373" s="269" t="s">
        <v>752</v>
      </c>
      <c r="D373" s="488">
        <v>19.344000000000001</v>
      </c>
      <c r="E373" s="489">
        <v>19.344000000000001</v>
      </c>
      <c r="H373" s="322"/>
      <c r="I373" s="447">
        <f>E373-D373</f>
        <v>0</v>
      </c>
      <c r="J373" s="447">
        <f>E373/D373%-100</f>
        <v>0</v>
      </c>
      <c r="K373" s="346"/>
    </row>
    <row r="374" spans="1:11" x14ac:dyDescent="0.25">
      <c r="A374" s="266" t="s">
        <v>595</v>
      </c>
      <c r="B374" s="306" t="s">
        <v>887</v>
      </c>
      <c r="C374" s="269" t="s">
        <v>752</v>
      </c>
      <c r="D374" s="484"/>
      <c r="E374" s="384"/>
      <c r="H374" s="322"/>
      <c r="I374" s="346"/>
      <c r="J374" s="342"/>
      <c r="K374" s="346"/>
    </row>
    <row r="375" spans="1:11" ht="31.5" outlineLevel="1" x14ac:dyDescent="0.25">
      <c r="A375" s="266" t="s">
        <v>927</v>
      </c>
      <c r="B375" s="307" t="s">
        <v>904</v>
      </c>
      <c r="C375" s="269" t="s">
        <v>752</v>
      </c>
      <c r="D375" s="485" t="s">
        <v>288</v>
      </c>
      <c r="E375" s="385" t="s">
        <v>288</v>
      </c>
      <c r="H375" s="322"/>
      <c r="I375" s="346"/>
      <c r="J375" s="342"/>
      <c r="K375" s="346"/>
    </row>
    <row r="376" spans="1:11" ht="31.5" outlineLevel="1" x14ac:dyDescent="0.25">
      <c r="A376" s="266" t="s">
        <v>928</v>
      </c>
      <c r="B376" s="307" t="s">
        <v>905</v>
      </c>
      <c r="C376" s="269" t="s">
        <v>752</v>
      </c>
      <c r="D376" s="485" t="s">
        <v>288</v>
      </c>
      <c r="E376" s="385" t="s">
        <v>288</v>
      </c>
      <c r="H376" s="322"/>
      <c r="I376" s="346"/>
      <c r="J376" s="342"/>
      <c r="K376" s="346"/>
    </row>
    <row r="377" spans="1:11" ht="31.5" outlineLevel="1" x14ac:dyDescent="0.25">
      <c r="A377" s="266" t="s">
        <v>972</v>
      </c>
      <c r="B377" s="307" t="s">
        <v>890</v>
      </c>
      <c r="C377" s="269" t="s">
        <v>752</v>
      </c>
      <c r="D377" s="485" t="s">
        <v>288</v>
      </c>
      <c r="E377" s="385" t="s">
        <v>288</v>
      </c>
      <c r="H377" s="322"/>
      <c r="I377" s="346"/>
      <c r="J377" s="342"/>
      <c r="K377" s="346"/>
    </row>
    <row r="378" spans="1:11" outlineLevel="1" x14ac:dyDescent="0.25">
      <c r="A378" s="266" t="s">
        <v>596</v>
      </c>
      <c r="B378" s="306" t="s">
        <v>1080</v>
      </c>
      <c r="C378" s="269" t="s">
        <v>752</v>
      </c>
      <c r="D378" s="485" t="s">
        <v>288</v>
      </c>
      <c r="E378" s="385" t="s">
        <v>288</v>
      </c>
      <c r="H378" s="322"/>
      <c r="I378" s="346"/>
      <c r="J378" s="342"/>
      <c r="K378" s="346"/>
    </row>
    <row r="379" spans="1:11" x14ac:dyDescent="0.25">
      <c r="A379" s="266" t="s">
        <v>597</v>
      </c>
      <c r="B379" s="306" t="s">
        <v>888</v>
      </c>
      <c r="C379" s="269" t="s">
        <v>752</v>
      </c>
      <c r="D379" s="488">
        <v>19.344000000000001</v>
      </c>
      <c r="E379" s="489">
        <v>19.344000000000001</v>
      </c>
      <c r="H379" s="322"/>
      <c r="I379" s="342">
        <f>E379-D379</f>
        <v>0</v>
      </c>
      <c r="J379" s="342">
        <f>E379/D379%-100</f>
        <v>0</v>
      </c>
      <c r="K379" s="346"/>
    </row>
    <row r="380" spans="1:11" outlineLevel="1" x14ac:dyDescent="0.25">
      <c r="A380" s="266" t="s">
        <v>598</v>
      </c>
      <c r="B380" s="306" t="s">
        <v>1072</v>
      </c>
      <c r="C380" s="269" t="s">
        <v>752</v>
      </c>
      <c r="D380" s="485" t="s">
        <v>288</v>
      </c>
      <c r="E380" s="385" t="s">
        <v>288</v>
      </c>
      <c r="H380" s="322"/>
      <c r="I380" s="346"/>
      <c r="J380" s="342"/>
      <c r="K380" s="346"/>
    </row>
    <row r="381" spans="1:11" x14ac:dyDescent="0.25">
      <c r="A381" s="266" t="s">
        <v>599</v>
      </c>
      <c r="B381" s="306" t="s">
        <v>206</v>
      </c>
      <c r="C381" s="269" t="s">
        <v>752</v>
      </c>
      <c r="D381" s="488">
        <v>147.92500000000001</v>
      </c>
      <c r="E381" s="489">
        <v>143.73606050999999</v>
      </c>
      <c r="H381" s="322"/>
      <c r="I381" s="342">
        <f>E381-D381</f>
        <v>-4.1889394900000241</v>
      </c>
      <c r="J381" s="342">
        <f>E381/D381%-100</f>
        <v>-2.8317995538279774</v>
      </c>
      <c r="K381" s="346"/>
    </row>
    <row r="382" spans="1:11" ht="31.5" outlineLevel="1" x14ac:dyDescent="0.25">
      <c r="A382" s="266" t="s">
        <v>973</v>
      </c>
      <c r="B382" s="307" t="s">
        <v>970</v>
      </c>
      <c r="C382" s="269" t="s">
        <v>752</v>
      </c>
      <c r="D382" s="485" t="s">
        <v>288</v>
      </c>
      <c r="E382" s="385" t="s">
        <v>288</v>
      </c>
      <c r="H382" s="322"/>
      <c r="I382" s="346"/>
      <c r="J382" s="342"/>
      <c r="K382" s="346"/>
    </row>
    <row r="383" spans="1:11" outlineLevel="1" x14ac:dyDescent="0.25">
      <c r="A383" s="266" t="s">
        <v>974</v>
      </c>
      <c r="B383" s="307" t="s">
        <v>1021</v>
      </c>
      <c r="C383" s="269" t="s">
        <v>752</v>
      </c>
      <c r="D383" s="485" t="s">
        <v>288</v>
      </c>
      <c r="E383" s="385" t="s">
        <v>288</v>
      </c>
      <c r="H383" s="322"/>
      <c r="I383" s="346"/>
      <c r="J383" s="342"/>
      <c r="K383" s="346"/>
    </row>
    <row r="384" spans="1:11" x14ac:dyDescent="0.25">
      <c r="A384" s="266" t="s">
        <v>975</v>
      </c>
      <c r="B384" s="307" t="s">
        <v>734</v>
      </c>
      <c r="C384" s="269" t="s">
        <v>752</v>
      </c>
      <c r="D384" s="488">
        <v>147.92500000000001</v>
      </c>
      <c r="E384" s="489">
        <v>143.73606050999999</v>
      </c>
      <c r="H384" s="322"/>
      <c r="I384" s="342">
        <f>E384-D384</f>
        <v>-4.1889394900000241</v>
      </c>
      <c r="J384" s="342">
        <f>E384/D384%-100</f>
        <v>-2.8317995538279774</v>
      </c>
      <c r="K384" s="346"/>
    </row>
    <row r="385" spans="1:11" x14ac:dyDescent="0.25">
      <c r="A385" s="266" t="s">
        <v>976</v>
      </c>
      <c r="B385" s="307" t="s">
        <v>1021</v>
      </c>
      <c r="C385" s="269" t="s">
        <v>752</v>
      </c>
      <c r="D385" s="484"/>
      <c r="E385" s="384"/>
      <c r="H385" s="322"/>
      <c r="I385" s="346"/>
      <c r="J385" s="342"/>
      <c r="K385" s="346"/>
    </row>
    <row r="386" spans="1:11" outlineLevel="1" x14ac:dyDescent="0.25">
      <c r="A386" s="266" t="s">
        <v>600</v>
      </c>
      <c r="B386" s="306" t="s">
        <v>889</v>
      </c>
      <c r="C386" s="269" t="s">
        <v>752</v>
      </c>
      <c r="D386" s="485" t="s">
        <v>288</v>
      </c>
      <c r="E386" s="385" t="s">
        <v>288</v>
      </c>
      <c r="H386" s="322"/>
      <c r="I386" s="346"/>
      <c r="J386" s="342"/>
      <c r="K386" s="346"/>
    </row>
    <row r="387" spans="1:11" outlineLevel="1" x14ac:dyDescent="0.25">
      <c r="A387" s="266" t="s">
        <v>619</v>
      </c>
      <c r="B387" s="306" t="s">
        <v>1077</v>
      </c>
      <c r="C387" s="269" t="s">
        <v>752</v>
      </c>
      <c r="D387" s="485" t="s">
        <v>288</v>
      </c>
      <c r="E387" s="385" t="s">
        <v>288</v>
      </c>
      <c r="H387" s="322"/>
      <c r="I387" s="346"/>
      <c r="J387" s="342"/>
      <c r="K387" s="346"/>
    </row>
    <row r="388" spans="1:11" ht="31.5" outlineLevel="1" x14ac:dyDescent="0.25">
      <c r="A388" s="266" t="s">
        <v>916</v>
      </c>
      <c r="B388" s="306" t="s">
        <v>1062</v>
      </c>
      <c r="C388" s="269" t="s">
        <v>752</v>
      </c>
      <c r="D388" s="485" t="s">
        <v>288</v>
      </c>
      <c r="E388" s="385" t="s">
        <v>288</v>
      </c>
      <c r="H388" s="322"/>
      <c r="I388" s="346"/>
      <c r="J388" s="342"/>
      <c r="K388" s="346"/>
    </row>
    <row r="389" spans="1:11" outlineLevel="1" x14ac:dyDescent="0.25">
      <c r="A389" s="266" t="s">
        <v>977</v>
      </c>
      <c r="B389" s="307" t="s">
        <v>646</v>
      </c>
      <c r="C389" s="269" t="s">
        <v>752</v>
      </c>
      <c r="D389" s="485" t="s">
        <v>288</v>
      </c>
      <c r="E389" s="385" t="s">
        <v>288</v>
      </c>
      <c r="H389" s="322"/>
      <c r="I389" s="346"/>
      <c r="J389" s="342"/>
      <c r="K389" s="346"/>
    </row>
    <row r="390" spans="1:11" outlineLevel="1" x14ac:dyDescent="0.25">
      <c r="A390" s="266" t="s">
        <v>978</v>
      </c>
      <c r="B390" s="306" t="s">
        <v>634</v>
      </c>
      <c r="C390" s="269" t="s">
        <v>752</v>
      </c>
      <c r="D390" s="485" t="s">
        <v>288</v>
      </c>
      <c r="E390" s="385" t="s">
        <v>288</v>
      </c>
      <c r="H390" s="322"/>
      <c r="I390" s="346"/>
      <c r="J390" s="342"/>
      <c r="K390" s="346"/>
    </row>
    <row r="391" spans="1:11" ht="31.5" outlineLevel="1" x14ac:dyDescent="0.25">
      <c r="A391" s="266" t="s">
        <v>203</v>
      </c>
      <c r="B391" s="306" t="s">
        <v>1017</v>
      </c>
      <c r="C391" s="269" t="s">
        <v>752</v>
      </c>
      <c r="D391" s="485" t="s">
        <v>288</v>
      </c>
      <c r="E391" s="385" t="s">
        <v>288</v>
      </c>
      <c r="H391" s="322"/>
      <c r="I391" s="346"/>
      <c r="J391" s="342"/>
      <c r="K391" s="346"/>
    </row>
    <row r="392" spans="1:11" ht="31.5" outlineLevel="1" x14ac:dyDescent="0.25">
      <c r="A392" s="266" t="s">
        <v>979</v>
      </c>
      <c r="B392" s="306" t="s">
        <v>904</v>
      </c>
      <c r="C392" s="269" t="s">
        <v>752</v>
      </c>
      <c r="D392" s="485" t="s">
        <v>288</v>
      </c>
      <c r="E392" s="385" t="s">
        <v>288</v>
      </c>
      <c r="H392" s="322"/>
      <c r="I392" s="346"/>
      <c r="J392" s="342"/>
      <c r="K392" s="346"/>
    </row>
    <row r="393" spans="1:11" ht="31.5" outlineLevel="1" x14ac:dyDescent="0.25">
      <c r="A393" s="266" t="s">
        <v>980</v>
      </c>
      <c r="B393" s="306" t="s">
        <v>905</v>
      </c>
      <c r="C393" s="269" t="s">
        <v>752</v>
      </c>
      <c r="D393" s="485" t="s">
        <v>288</v>
      </c>
      <c r="E393" s="385" t="s">
        <v>288</v>
      </c>
      <c r="H393" s="322"/>
      <c r="I393" s="346"/>
      <c r="J393" s="342"/>
      <c r="K393" s="346"/>
    </row>
    <row r="394" spans="1:11" ht="31.5" outlineLevel="1" x14ac:dyDescent="0.25">
      <c r="A394" s="266" t="s">
        <v>981</v>
      </c>
      <c r="B394" s="306" t="s">
        <v>890</v>
      </c>
      <c r="C394" s="269" t="s">
        <v>752</v>
      </c>
      <c r="D394" s="485" t="s">
        <v>288</v>
      </c>
      <c r="E394" s="385" t="s">
        <v>288</v>
      </c>
      <c r="H394" s="322"/>
      <c r="I394" s="346"/>
      <c r="J394" s="342"/>
      <c r="K394" s="346"/>
    </row>
    <row r="395" spans="1:11" x14ac:dyDescent="0.25">
      <c r="A395" s="266" t="s">
        <v>205</v>
      </c>
      <c r="B395" s="306" t="s">
        <v>500</v>
      </c>
      <c r="C395" s="269" t="s">
        <v>752</v>
      </c>
      <c r="D395" s="488">
        <v>6.1859999999999999</v>
      </c>
      <c r="E395" s="489">
        <v>7.5031866599999999</v>
      </c>
      <c r="H395" s="322"/>
      <c r="I395" s="346"/>
      <c r="J395" s="342"/>
      <c r="K395" s="346"/>
    </row>
    <row r="396" spans="1:11" x14ac:dyDescent="0.25">
      <c r="A396" s="266" t="s">
        <v>18</v>
      </c>
      <c r="B396" s="307" t="s">
        <v>1063</v>
      </c>
      <c r="C396" s="269" t="s">
        <v>752</v>
      </c>
      <c r="D396" s="488">
        <v>114.95200000000001</v>
      </c>
      <c r="E396" s="489">
        <v>113.15306566000001</v>
      </c>
      <c r="H396" s="322"/>
      <c r="I396" s="342">
        <f>E396-D396</f>
        <v>-1.7989343400000024</v>
      </c>
      <c r="J396" s="342">
        <f>E396/D396%-100</f>
        <v>-1.564943924420632</v>
      </c>
      <c r="K396" s="346"/>
    </row>
    <row r="397" spans="1:11" x14ac:dyDescent="0.25">
      <c r="A397" s="266" t="s">
        <v>215</v>
      </c>
      <c r="B397" s="306" t="s">
        <v>1064</v>
      </c>
      <c r="C397" s="269" t="s">
        <v>752</v>
      </c>
      <c r="D397" s="488">
        <v>113.15</v>
      </c>
      <c r="E397" s="489">
        <v>113.15</v>
      </c>
      <c r="H397" s="322"/>
      <c r="I397" s="346"/>
      <c r="J397" s="342"/>
      <c r="K397" s="346"/>
    </row>
    <row r="398" spans="1:11" outlineLevel="1" x14ac:dyDescent="0.25">
      <c r="A398" s="266" t="s">
        <v>601</v>
      </c>
      <c r="B398" s="306" t="s">
        <v>748</v>
      </c>
      <c r="C398" s="269" t="s">
        <v>752</v>
      </c>
      <c r="D398" s="485" t="s">
        <v>288</v>
      </c>
      <c r="E398" s="385" t="s">
        <v>288</v>
      </c>
      <c r="H398" s="322"/>
      <c r="I398" s="346"/>
      <c r="J398" s="342"/>
      <c r="K398" s="346"/>
    </row>
    <row r="399" spans="1:11" ht="31.5" outlineLevel="1" x14ac:dyDescent="0.25">
      <c r="A399" s="266" t="s">
        <v>929</v>
      </c>
      <c r="B399" s="306" t="s">
        <v>904</v>
      </c>
      <c r="C399" s="269" t="s">
        <v>752</v>
      </c>
      <c r="D399" s="485" t="s">
        <v>288</v>
      </c>
      <c r="E399" s="385" t="s">
        <v>288</v>
      </c>
      <c r="H399" s="322"/>
      <c r="I399" s="346"/>
      <c r="J399" s="342"/>
      <c r="K399" s="346"/>
    </row>
    <row r="400" spans="1:11" ht="31.5" outlineLevel="1" x14ac:dyDescent="0.25">
      <c r="A400" s="266" t="s">
        <v>930</v>
      </c>
      <c r="B400" s="306" t="s">
        <v>905</v>
      </c>
      <c r="C400" s="269" t="s">
        <v>752</v>
      </c>
      <c r="D400" s="485" t="s">
        <v>288</v>
      </c>
      <c r="E400" s="385" t="s">
        <v>288</v>
      </c>
      <c r="H400" s="322"/>
      <c r="I400" s="346"/>
      <c r="J400" s="342"/>
      <c r="K400" s="346"/>
    </row>
    <row r="401" spans="1:11" ht="31.5" outlineLevel="1" x14ac:dyDescent="0.25">
      <c r="A401" s="266" t="s">
        <v>982</v>
      </c>
      <c r="B401" s="306" t="s">
        <v>890</v>
      </c>
      <c r="C401" s="269" t="s">
        <v>752</v>
      </c>
      <c r="D401" s="485" t="s">
        <v>288</v>
      </c>
      <c r="E401" s="385" t="s">
        <v>288</v>
      </c>
      <c r="H401" s="322"/>
      <c r="I401" s="346"/>
      <c r="J401" s="342"/>
      <c r="K401" s="346"/>
    </row>
    <row r="402" spans="1:11" outlineLevel="1" x14ac:dyDescent="0.25">
      <c r="A402" s="266" t="s">
        <v>602</v>
      </c>
      <c r="B402" s="306" t="s">
        <v>1076</v>
      </c>
      <c r="C402" s="269" t="s">
        <v>752</v>
      </c>
      <c r="D402" s="485" t="s">
        <v>288</v>
      </c>
      <c r="E402" s="385" t="s">
        <v>288</v>
      </c>
      <c r="H402" s="322"/>
      <c r="I402" s="346"/>
      <c r="J402" s="342"/>
      <c r="K402" s="346"/>
    </row>
    <row r="403" spans="1:11" x14ac:dyDescent="0.25">
      <c r="A403" s="266" t="s">
        <v>603</v>
      </c>
      <c r="B403" s="306" t="s">
        <v>749</v>
      </c>
      <c r="C403" s="269" t="s">
        <v>752</v>
      </c>
      <c r="D403" s="488">
        <v>113.15</v>
      </c>
      <c r="E403" s="489">
        <v>113.15</v>
      </c>
      <c r="H403" s="322"/>
      <c r="I403" s="342">
        <f>E403-D403</f>
        <v>0</v>
      </c>
      <c r="J403" s="342">
        <f>E403/D403%-100</f>
        <v>0</v>
      </c>
      <c r="K403" s="346"/>
    </row>
    <row r="404" spans="1:11" outlineLevel="1" x14ac:dyDescent="0.25">
      <c r="A404" s="266" t="s">
        <v>604</v>
      </c>
      <c r="B404" s="306" t="s">
        <v>1070</v>
      </c>
      <c r="C404" s="269" t="s">
        <v>752</v>
      </c>
      <c r="D404" s="485" t="s">
        <v>288</v>
      </c>
      <c r="E404" s="385" t="s">
        <v>288</v>
      </c>
      <c r="H404" s="322"/>
      <c r="I404" s="346"/>
      <c r="J404" s="342"/>
      <c r="K404" s="346"/>
    </row>
    <row r="405" spans="1:11" outlineLevel="1" x14ac:dyDescent="0.25">
      <c r="A405" s="266" t="s">
        <v>605</v>
      </c>
      <c r="B405" s="306" t="s">
        <v>751</v>
      </c>
      <c r="C405" s="269" t="s">
        <v>752</v>
      </c>
      <c r="D405" s="485" t="s">
        <v>288</v>
      </c>
      <c r="E405" s="385" t="s">
        <v>288</v>
      </c>
      <c r="H405" s="322"/>
      <c r="I405" s="346"/>
      <c r="J405" s="342"/>
      <c r="K405" s="346"/>
    </row>
    <row r="406" spans="1:11" outlineLevel="1" x14ac:dyDescent="0.25">
      <c r="A406" s="266" t="s">
        <v>606</v>
      </c>
      <c r="B406" s="306" t="s">
        <v>1077</v>
      </c>
      <c r="C406" s="269" t="s">
        <v>752</v>
      </c>
      <c r="D406" s="485" t="s">
        <v>288</v>
      </c>
      <c r="E406" s="385" t="s">
        <v>288</v>
      </c>
      <c r="H406" s="322"/>
      <c r="I406" s="346"/>
      <c r="J406" s="342" t="s">
        <v>1125</v>
      </c>
      <c r="K406" s="346"/>
    </row>
    <row r="407" spans="1:11" ht="31.5" outlineLevel="1" x14ac:dyDescent="0.25">
      <c r="A407" s="266" t="s">
        <v>620</v>
      </c>
      <c r="B407" s="306" t="s">
        <v>1052</v>
      </c>
      <c r="C407" s="269" t="s">
        <v>752</v>
      </c>
      <c r="D407" s="485" t="s">
        <v>288</v>
      </c>
      <c r="E407" s="385" t="s">
        <v>288</v>
      </c>
      <c r="H407" s="322"/>
      <c r="I407" s="346"/>
      <c r="J407" s="342"/>
      <c r="K407" s="346"/>
    </row>
    <row r="408" spans="1:11" outlineLevel="1" x14ac:dyDescent="0.25">
      <c r="A408" s="266" t="s">
        <v>983</v>
      </c>
      <c r="B408" s="307" t="s">
        <v>646</v>
      </c>
      <c r="C408" s="269" t="s">
        <v>752</v>
      </c>
      <c r="D408" s="485" t="s">
        <v>288</v>
      </c>
      <c r="E408" s="385" t="s">
        <v>288</v>
      </c>
      <c r="H408" s="322"/>
      <c r="I408" s="346"/>
      <c r="J408" s="342"/>
      <c r="K408" s="346"/>
    </row>
    <row r="409" spans="1:11" outlineLevel="1" x14ac:dyDescent="0.25">
      <c r="A409" s="266" t="s">
        <v>984</v>
      </c>
      <c r="B409" s="306" t="s">
        <v>634</v>
      </c>
      <c r="C409" s="269" t="s">
        <v>752</v>
      </c>
      <c r="D409" s="485" t="s">
        <v>288</v>
      </c>
      <c r="E409" s="385" t="s">
        <v>288</v>
      </c>
      <c r="H409" s="322"/>
      <c r="I409" s="346"/>
      <c r="J409" s="342"/>
      <c r="K409" s="346"/>
    </row>
    <row r="410" spans="1:11" x14ac:dyDescent="0.25">
      <c r="A410" s="266" t="s">
        <v>216</v>
      </c>
      <c r="B410" s="306" t="s">
        <v>1018</v>
      </c>
      <c r="C410" s="269" t="s">
        <v>752</v>
      </c>
      <c r="D410" s="490">
        <v>1.802</v>
      </c>
      <c r="E410" s="491">
        <v>3.06566E-3</v>
      </c>
      <c r="H410" s="322"/>
      <c r="I410" s="346"/>
      <c r="J410" s="342"/>
      <c r="K410" s="346"/>
    </row>
    <row r="411" spans="1:11" x14ac:dyDescent="0.25">
      <c r="A411" s="266" t="s">
        <v>218</v>
      </c>
      <c r="B411" s="306" t="s">
        <v>793</v>
      </c>
      <c r="C411" s="269" t="s">
        <v>752</v>
      </c>
      <c r="D411" s="488">
        <v>0</v>
      </c>
      <c r="E411" s="489">
        <v>7.2759576141834261E-15</v>
      </c>
      <c r="H411" s="322"/>
      <c r="I411" s="346"/>
      <c r="J411" s="342"/>
      <c r="K411" s="346"/>
    </row>
    <row r="412" spans="1:11" outlineLevel="1" x14ac:dyDescent="0.25">
      <c r="A412" s="266" t="s">
        <v>624</v>
      </c>
      <c r="B412" s="306" t="s">
        <v>748</v>
      </c>
      <c r="C412" s="269" t="s">
        <v>752</v>
      </c>
      <c r="D412" s="485" t="s">
        <v>288</v>
      </c>
      <c r="E412" s="385" t="s">
        <v>288</v>
      </c>
      <c r="H412" s="322"/>
      <c r="I412" s="346"/>
      <c r="J412" s="342"/>
      <c r="K412" s="346"/>
    </row>
    <row r="413" spans="1:11" ht="31.5" outlineLevel="1" x14ac:dyDescent="0.25">
      <c r="A413" s="266" t="s">
        <v>931</v>
      </c>
      <c r="B413" s="306" t="s">
        <v>904</v>
      </c>
      <c r="C413" s="269" t="s">
        <v>752</v>
      </c>
      <c r="D413" s="485" t="s">
        <v>288</v>
      </c>
      <c r="E413" s="385" t="s">
        <v>288</v>
      </c>
      <c r="H413" s="322"/>
      <c r="I413" s="346"/>
      <c r="J413" s="342"/>
      <c r="K413" s="346"/>
    </row>
    <row r="414" spans="1:11" ht="31.5" outlineLevel="1" x14ac:dyDescent="0.25">
      <c r="A414" s="266" t="s">
        <v>932</v>
      </c>
      <c r="B414" s="306" t="s">
        <v>905</v>
      </c>
      <c r="C414" s="269" t="s">
        <v>752</v>
      </c>
      <c r="D414" s="485" t="s">
        <v>288</v>
      </c>
      <c r="E414" s="385" t="s">
        <v>288</v>
      </c>
      <c r="H414" s="322"/>
      <c r="I414" s="346"/>
      <c r="J414" s="342"/>
      <c r="K414" s="346"/>
    </row>
    <row r="415" spans="1:11" ht="31.5" outlineLevel="1" x14ac:dyDescent="0.25">
      <c r="A415" s="266" t="s">
        <v>985</v>
      </c>
      <c r="B415" s="306" t="s">
        <v>890</v>
      </c>
      <c r="C415" s="269" t="s">
        <v>752</v>
      </c>
      <c r="D415" s="485" t="s">
        <v>288</v>
      </c>
      <c r="E415" s="385" t="s">
        <v>288</v>
      </c>
      <c r="H415" s="322"/>
      <c r="I415" s="346"/>
      <c r="J415" s="342"/>
      <c r="K415" s="346"/>
    </row>
    <row r="416" spans="1:11" outlineLevel="1" x14ac:dyDescent="0.25">
      <c r="A416" s="266" t="s">
        <v>625</v>
      </c>
      <c r="B416" s="306" t="s">
        <v>1076</v>
      </c>
      <c r="C416" s="269" t="s">
        <v>752</v>
      </c>
      <c r="D416" s="485" t="s">
        <v>288</v>
      </c>
      <c r="E416" s="385" t="s">
        <v>288</v>
      </c>
      <c r="H416" s="322"/>
      <c r="I416" s="346"/>
      <c r="J416" s="342"/>
      <c r="K416" s="346"/>
    </row>
    <row r="417" spans="1:11" x14ac:dyDescent="0.25">
      <c r="A417" s="266" t="s">
        <v>626</v>
      </c>
      <c r="B417" s="306" t="s">
        <v>749</v>
      </c>
      <c r="C417" s="269" t="s">
        <v>752</v>
      </c>
      <c r="D417" s="484"/>
      <c r="E417" s="384"/>
      <c r="H417" s="322"/>
      <c r="I417" s="346"/>
      <c r="J417" s="342"/>
      <c r="K417" s="346"/>
    </row>
    <row r="418" spans="1:11" outlineLevel="1" x14ac:dyDescent="0.25">
      <c r="A418" s="266" t="s">
        <v>627</v>
      </c>
      <c r="B418" s="306" t="s">
        <v>1070</v>
      </c>
      <c r="C418" s="269" t="s">
        <v>752</v>
      </c>
      <c r="D418" s="485" t="s">
        <v>288</v>
      </c>
      <c r="E418" s="385" t="s">
        <v>288</v>
      </c>
      <c r="H418" s="322"/>
      <c r="I418" s="346"/>
      <c r="J418" s="342"/>
      <c r="K418" s="346"/>
    </row>
    <row r="419" spans="1:11" outlineLevel="1" x14ac:dyDescent="0.25">
      <c r="A419" s="266" t="s">
        <v>628</v>
      </c>
      <c r="B419" s="306" t="s">
        <v>751</v>
      </c>
      <c r="C419" s="269" t="s">
        <v>752</v>
      </c>
      <c r="D419" s="485" t="s">
        <v>288</v>
      </c>
      <c r="E419" s="385" t="s">
        <v>288</v>
      </c>
      <c r="H419" s="322"/>
      <c r="I419" s="346"/>
      <c r="J419" s="342"/>
      <c r="K419" s="346"/>
    </row>
    <row r="420" spans="1:11" outlineLevel="1" x14ac:dyDescent="0.25">
      <c r="A420" s="266" t="s">
        <v>629</v>
      </c>
      <c r="B420" s="306" t="s">
        <v>1077</v>
      </c>
      <c r="C420" s="269" t="s">
        <v>752</v>
      </c>
      <c r="D420" s="485" t="s">
        <v>288</v>
      </c>
      <c r="E420" s="385" t="s">
        <v>288</v>
      </c>
      <c r="H420" s="322"/>
      <c r="I420" s="346"/>
      <c r="J420" s="342"/>
      <c r="K420" s="346"/>
    </row>
    <row r="421" spans="1:11" ht="31.5" outlineLevel="1" x14ac:dyDescent="0.25">
      <c r="A421" s="266" t="s">
        <v>630</v>
      </c>
      <c r="B421" s="306" t="s">
        <v>1052</v>
      </c>
      <c r="C421" s="269" t="s">
        <v>752</v>
      </c>
      <c r="D421" s="485" t="s">
        <v>288</v>
      </c>
      <c r="E421" s="385" t="s">
        <v>288</v>
      </c>
      <c r="H421" s="322"/>
      <c r="I421" s="346"/>
      <c r="J421" s="342"/>
      <c r="K421" s="346"/>
    </row>
    <row r="422" spans="1:11" outlineLevel="1" x14ac:dyDescent="0.25">
      <c r="A422" s="266" t="s">
        <v>986</v>
      </c>
      <c r="B422" s="306" t="s">
        <v>646</v>
      </c>
      <c r="C422" s="269" t="s">
        <v>752</v>
      </c>
      <c r="D422" s="485" t="s">
        <v>288</v>
      </c>
      <c r="E422" s="385" t="s">
        <v>288</v>
      </c>
      <c r="H422" s="322"/>
      <c r="I422" s="346"/>
      <c r="J422" s="342"/>
      <c r="K422" s="346"/>
    </row>
    <row r="423" spans="1:11" outlineLevel="1" x14ac:dyDescent="0.25">
      <c r="A423" s="266" t="s">
        <v>987</v>
      </c>
      <c r="B423" s="306" t="s">
        <v>634</v>
      </c>
      <c r="C423" s="269" t="s">
        <v>752</v>
      </c>
      <c r="D423" s="485" t="s">
        <v>288</v>
      </c>
      <c r="E423" s="385" t="s">
        <v>288</v>
      </c>
      <c r="H423" s="322"/>
      <c r="I423" s="346"/>
      <c r="J423" s="342"/>
      <c r="K423" s="346"/>
    </row>
    <row r="424" spans="1:11" x14ac:dyDescent="0.25">
      <c r="A424" s="266" t="s">
        <v>21</v>
      </c>
      <c r="B424" s="307" t="s">
        <v>988</v>
      </c>
      <c r="C424" s="269" t="s">
        <v>752</v>
      </c>
      <c r="D424" s="488">
        <v>57.681400000000011</v>
      </c>
      <c r="E424" s="489">
        <v>51.323</v>
      </c>
      <c r="H424" s="322"/>
      <c r="I424" s="342">
        <f>E424-D424</f>
        <v>-6.3584000000000103</v>
      </c>
      <c r="J424" s="342">
        <f>E424/D424%-100</f>
        <v>-11.023310807296653</v>
      </c>
      <c r="K424" s="346"/>
    </row>
    <row r="425" spans="1:11" x14ac:dyDescent="0.25">
      <c r="A425" s="266" t="s">
        <v>38</v>
      </c>
      <c r="B425" s="307" t="s">
        <v>327</v>
      </c>
      <c r="C425" s="269" t="s">
        <v>752</v>
      </c>
      <c r="D425" s="383"/>
      <c r="E425" s="384"/>
      <c r="H425" s="322"/>
      <c r="I425" s="346"/>
      <c r="J425" s="342"/>
      <c r="K425" s="346"/>
    </row>
    <row r="426" spans="1:11" x14ac:dyDescent="0.25">
      <c r="A426" s="266" t="s">
        <v>73</v>
      </c>
      <c r="B426" s="306" t="s">
        <v>917</v>
      </c>
      <c r="C426" s="269" t="s">
        <v>752</v>
      </c>
      <c r="D426" s="383"/>
      <c r="E426" s="384"/>
      <c r="H426" s="322"/>
      <c r="I426" s="346"/>
      <c r="J426" s="342"/>
      <c r="K426" s="346"/>
    </row>
    <row r="427" spans="1:11" x14ac:dyDescent="0.25">
      <c r="A427" s="266" t="s">
        <v>621</v>
      </c>
      <c r="B427" s="306" t="s">
        <v>622</v>
      </c>
      <c r="C427" s="269" t="s">
        <v>752</v>
      </c>
      <c r="D427" s="383"/>
      <c r="E427" s="384"/>
      <c r="H427" s="322"/>
      <c r="I427" s="346"/>
      <c r="J427" s="342"/>
      <c r="K427" s="346"/>
    </row>
    <row r="428" spans="1:11" x14ac:dyDescent="0.25">
      <c r="A428" s="266" t="s">
        <v>19</v>
      </c>
      <c r="B428" s="127" t="s">
        <v>223</v>
      </c>
      <c r="C428" s="269" t="s">
        <v>752</v>
      </c>
      <c r="D428" s="383">
        <v>0</v>
      </c>
      <c r="E428" s="384">
        <v>0</v>
      </c>
      <c r="H428" s="322"/>
      <c r="I428" s="346"/>
      <c r="J428" s="342"/>
      <c r="K428" s="346"/>
    </row>
    <row r="429" spans="1:11" x14ac:dyDescent="0.25">
      <c r="A429" s="266" t="s">
        <v>23</v>
      </c>
      <c r="B429" s="307" t="s">
        <v>224</v>
      </c>
      <c r="C429" s="269" t="s">
        <v>752</v>
      </c>
      <c r="D429" s="383"/>
      <c r="E429" s="384"/>
      <c r="H429" s="322"/>
      <c r="I429" s="346"/>
      <c r="J429" s="342"/>
      <c r="K429" s="346"/>
    </row>
    <row r="430" spans="1:11" x14ac:dyDescent="0.25">
      <c r="A430" s="266" t="s">
        <v>24</v>
      </c>
      <c r="B430" s="307" t="s">
        <v>225</v>
      </c>
      <c r="C430" s="269" t="s">
        <v>752</v>
      </c>
      <c r="D430" s="383"/>
      <c r="E430" s="384"/>
      <c r="H430" s="322"/>
      <c r="I430" s="346"/>
      <c r="J430" s="342"/>
      <c r="K430" s="346"/>
    </row>
    <row r="431" spans="1:11" x14ac:dyDescent="0.25">
      <c r="A431" s="266" t="s">
        <v>30</v>
      </c>
      <c r="B431" s="307" t="s">
        <v>1108</v>
      </c>
      <c r="C431" s="269" t="s">
        <v>752</v>
      </c>
      <c r="D431" s="383"/>
      <c r="E431" s="384"/>
      <c r="H431" s="322"/>
      <c r="I431" s="346"/>
      <c r="J431" s="342"/>
      <c r="K431" s="346"/>
    </row>
    <row r="432" spans="1:11" x14ac:dyDescent="0.25">
      <c r="A432" s="266" t="s">
        <v>39</v>
      </c>
      <c r="B432" s="307" t="s">
        <v>226</v>
      </c>
      <c r="C432" s="269" t="s">
        <v>752</v>
      </c>
      <c r="D432" s="383"/>
      <c r="E432" s="384"/>
      <c r="H432" s="322"/>
      <c r="I432" s="346"/>
      <c r="J432" s="342"/>
      <c r="K432" s="346"/>
    </row>
    <row r="433" spans="1:11" x14ac:dyDescent="0.25">
      <c r="A433" s="266" t="s">
        <v>40</v>
      </c>
      <c r="B433" s="307" t="s">
        <v>227</v>
      </c>
      <c r="C433" s="269" t="s">
        <v>752</v>
      </c>
      <c r="D433" s="383"/>
      <c r="E433" s="384"/>
      <c r="H433" s="322"/>
      <c r="I433" s="346"/>
      <c r="J433" s="342"/>
      <c r="K433" s="346"/>
    </row>
    <row r="434" spans="1:11" x14ac:dyDescent="0.25">
      <c r="A434" s="266" t="s">
        <v>115</v>
      </c>
      <c r="B434" s="306" t="s">
        <v>623</v>
      </c>
      <c r="C434" s="269" t="s">
        <v>752</v>
      </c>
      <c r="D434" s="383"/>
      <c r="E434" s="384"/>
      <c r="H434" s="322"/>
      <c r="I434" s="346"/>
      <c r="J434" s="342"/>
      <c r="K434" s="346"/>
    </row>
    <row r="435" spans="1:11" ht="31.5" x14ac:dyDescent="0.25">
      <c r="A435" s="266" t="s">
        <v>743</v>
      </c>
      <c r="B435" s="306" t="s">
        <v>735</v>
      </c>
      <c r="C435" s="269" t="s">
        <v>752</v>
      </c>
      <c r="D435" s="383"/>
      <c r="E435" s="384"/>
      <c r="H435" s="322"/>
      <c r="I435" s="346"/>
      <c r="J435" s="342"/>
      <c r="K435" s="346"/>
    </row>
    <row r="436" spans="1:11" x14ac:dyDescent="0.25">
      <c r="A436" s="266" t="s">
        <v>797</v>
      </c>
      <c r="B436" s="306" t="s">
        <v>742</v>
      </c>
      <c r="C436" s="269" t="s">
        <v>752</v>
      </c>
      <c r="D436" s="383"/>
      <c r="E436" s="384"/>
      <c r="H436" s="322"/>
      <c r="I436" s="346"/>
      <c r="J436" s="342"/>
      <c r="K436" s="346"/>
    </row>
    <row r="437" spans="1:11" ht="31.5" x14ac:dyDescent="0.25">
      <c r="A437" s="266" t="s">
        <v>798</v>
      </c>
      <c r="B437" s="306" t="s">
        <v>744</v>
      </c>
      <c r="C437" s="269" t="s">
        <v>752</v>
      </c>
      <c r="D437" s="383"/>
      <c r="E437" s="384"/>
      <c r="H437" s="322"/>
      <c r="I437" s="346"/>
      <c r="J437" s="342"/>
      <c r="K437" s="346"/>
    </row>
    <row r="438" spans="1:11" x14ac:dyDescent="0.25">
      <c r="A438" s="266" t="s">
        <v>41</v>
      </c>
      <c r="B438" s="307" t="s">
        <v>233</v>
      </c>
      <c r="C438" s="269" t="s">
        <v>752</v>
      </c>
      <c r="D438" s="383"/>
      <c r="E438" s="384"/>
      <c r="H438" s="322"/>
      <c r="I438" s="346"/>
      <c r="J438" s="342"/>
      <c r="K438" s="346"/>
    </row>
    <row r="439" spans="1:11" ht="16.5" thickBot="1" x14ac:dyDescent="0.3">
      <c r="A439" s="268" t="s">
        <v>42</v>
      </c>
      <c r="B439" s="309" t="s">
        <v>234</v>
      </c>
      <c r="C439" s="281" t="s">
        <v>752</v>
      </c>
      <c r="D439" s="386"/>
      <c r="E439" s="387"/>
      <c r="H439" s="322"/>
      <c r="I439" s="346"/>
      <c r="J439" s="342"/>
      <c r="K439" s="346"/>
    </row>
    <row r="440" spans="1:11" x14ac:dyDescent="0.25">
      <c r="A440" s="286" t="s">
        <v>26</v>
      </c>
      <c r="B440" s="287" t="s">
        <v>870</v>
      </c>
      <c r="C440" s="283" t="s">
        <v>288</v>
      </c>
      <c r="D440" s="388"/>
      <c r="E440" s="389"/>
      <c r="H440" s="322"/>
      <c r="I440" s="346"/>
      <c r="J440" s="342"/>
      <c r="K440" s="346"/>
    </row>
    <row r="441" spans="1:11" ht="47.25" x14ac:dyDescent="0.25">
      <c r="A441" s="271" t="s">
        <v>835</v>
      </c>
      <c r="B441" s="307" t="s">
        <v>839</v>
      </c>
      <c r="C441" s="281" t="s">
        <v>752</v>
      </c>
      <c r="D441" s="390">
        <v>37.115000000000002</v>
      </c>
      <c r="E441" s="520">
        <v>61.616999999999997</v>
      </c>
      <c r="H441" s="322"/>
      <c r="I441" s="346"/>
      <c r="J441" s="342"/>
      <c r="K441" s="346"/>
    </row>
    <row r="442" spans="1:11" x14ac:dyDescent="0.25">
      <c r="A442" s="271" t="s">
        <v>836</v>
      </c>
      <c r="B442" s="306" t="s">
        <v>918</v>
      </c>
      <c r="C442" s="281" t="s">
        <v>752</v>
      </c>
      <c r="D442" s="390">
        <v>37.115000000000002</v>
      </c>
      <c r="E442" s="520">
        <v>61.616999999999997</v>
      </c>
      <c r="H442" s="322"/>
      <c r="I442" s="346"/>
      <c r="J442" s="342"/>
      <c r="K442" s="346"/>
    </row>
    <row r="443" spans="1:11" ht="31.5" x14ac:dyDescent="0.25">
      <c r="A443" s="271" t="s">
        <v>837</v>
      </c>
      <c r="B443" s="306" t="s">
        <v>886</v>
      </c>
      <c r="C443" s="281" t="s">
        <v>752</v>
      </c>
      <c r="D443" s="390"/>
      <c r="E443" s="384"/>
      <c r="H443" s="322"/>
      <c r="I443" s="346"/>
      <c r="J443" s="342"/>
      <c r="K443" s="346"/>
    </row>
    <row r="444" spans="1:11" x14ac:dyDescent="0.25">
      <c r="A444" s="271" t="s">
        <v>838</v>
      </c>
      <c r="B444" s="306" t="s">
        <v>834</v>
      </c>
      <c r="C444" s="281" t="s">
        <v>752</v>
      </c>
      <c r="D444" s="390"/>
      <c r="E444" s="384"/>
      <c r="H444" s="322"/>
      <c r="I444" s="346"/>
      <c r="J444" s="342"/>
      <c r="K444" s="346"/>
    </row>
    <row r="445" spans="1:11" ht="47.25" x14ac:dyDescent="0.25">
      <c r="A445" s="271" t="s">
        <v>47</v>
      </c>
      <c r="B445" s="307" t="s">
        <v>840</v>
      </c>
      <c r="C445" s="284" t="s">
        <v>288</v>
      </c>
      <c r="D445" s="390"/>
      <c r="E445" s="384"/>
      <c r="H445" s="322"/>
      <c r="I445" s="346"/>
      <c r="J445" s="342"/>
      <c r="K445" s="346"/>
    </row>
    <row r="446" spans="1:11" x14ac:dyDescent="0.25">
      <c r="A446" s="271" t="s">
        <v>841</v>
      </c>
      <c r="B446" s="306" t="s">
        <v>954</v>
      </c>
      <c r="C446" s="281" t="s">
        <v>752</v>
      </c>
      <c r="D446" s="390"/>
      <c r="E446" s="384"/>
      <c r="H446" s="322"/>
      <c r="I446" s="346"/>
      <c r="J446" s="342"/>
      <c r="K446" s="346"/>
    </row>
    <row r="447" spans="1:11" x14ac:dyDescent="0.25">
      <c r="A447" s="271" t="s">
        <v>842</v>
      </c>
      <c r="B447" s="306" t="s">
        <v>955</v>
      </c>
      <c r="C447" s="281" t="s">
        <v>752</v>
      </c>
      <c r="D447" s="390"/>
      <c r="E447" s="384"/>
      <c r="H447" s="322"/>
      <c r="I447" s="346"/>
      <c r="J447" s="342"/>
      <c r="K447" s="346"/>
    </row>
    <row r="448" spans="1:11" ht="16.5" thickBot="1" x14ac:dyDescent="0.3">
      <c r="A448" s="272" t="s">
        <v>843</v>
      </c>
      <c r="B448" s="308" t="s">
        <v>956</v>
      </c>
      <c r="C448" s="270" t="s">
        <v>752</v>
      </c>
      <c r="D448" s="391"/>
      <c r="E448" s="387"/>
      <c r="H448" s="322"/>
      <c r="I448" s="346"/>
      <c r="J448" s="342"/>
      <c r="K448" s="346"/>
    </row>
    <row r="449" spans="1:5" outlineLevel="1" x14ac:dyDescent="0.25"/>
    <row r="450" spans="1:5" outlineLevel="1" x14ac:dyDescent="0.25">
      <c r="D450" s="316">
        <v>0</v>
      </c>
      <c r="E450" s="374">
        <v>0</v>
      </c>
    </row>
    <row r="451" spans="1:5" outlineLevel="1" x14ac:dyDescent="0.25">
      <c r="A451" s="273" t="s">
        <v>810</v>
      </c>
      <c r="D451" s="317"/>
    </row>
    <row r="452" spans="1:5" outlineLevel="1" x14ac:dyDescent="0.25">
      <c r="A452" s="512" t="s">
        <v>1103</v>
      </c>
      <c r="B452" s="512"/>
      <c r="C452" s="512"/>
      <c r="D452" s="512"/>
      <c r="E452" s="512"/>
    </row>
    <row r="453" spans="1:5" ht="32.25" customHeight="1" outlineLevel="1" x14ac:dyDescent="0.25">
      <c r="A453" s="510" t="s">
        <v>923</v>
      </c>
      <c r="B453" s="510"/>
      <c r="C453" s="510"/>
      <c r="D453" s="510"/>
      <c r="E453" s="510"/>
    </row>
    <row r="454" spans="1:5" outlineLevel="1" x14ac:dyDescent="0.25">
      <c r="A454" s="512" t="s">
        <v>1016</v>
      </c>
      <c r="B454" s="512"/>
      <c r="C454" s="512"/>
      <c r="D454" s="512"/>
      <c r="E454" s="512"/>
    </row>
    <row r="455" spans="1:5" ht="38.25" customHeight="1" outlineLevel="1" x14ac:dyDescent="0.25">
      <c r="A455" s="510" t="s">
        <v>1015</v>
      </c>
      <c r="B455" s="510"/>
      <c r="C455" s="510"/>
      <c r="D455" s="510"/>
      <c r="E455" s="510"/>
    </row>
    <row r="456" spans="1:5" ht="53.25" customHeight="1" outlineLevel="1" x14ac:dyDescent="0.25">
      <c r="A456" s="511" t="s">
        <v>1081</v>
      </c>
      <c r="B456" s="511"/>
      <c r="C456" s="511"/>
      <c r="D456" s="511"/>
      <c r="E456" s="511"/>
    </row>
    <row r="458" spans="1:5" ht="18.75" x14ac:dyDescent="0.25">
      <c r="A458" s="327" t="s">
        <v>1126</v>
      </c>
    </row>
    <row r="459" spans="1:5" ht="18.75" x14ac:dyDescent="0.3">
      <c r="A459" s="327" t="s">
        <v>1127</v>
      </c>
      <c r="D459" s="328" t="s">
        <v>1141</v>
      </c>
    </row>
    <row r="463" spans="1:5" x14ac:dyDescent="0.25">
      <c r="A463" s="325" t="s">
        <v>1128</v>
      </c>
    </row>
    <row r="464" spans="1:5" x14ac:dyDescent="0.25">
      <c r="A464" s="329" t="s">
        <v>1129</v>
      </c>
    </row>
  </sheetData>
  <mergeCells count="20">
    <mergeCell ref="A366:K366"/>
    <mergeCell ref="I17:J17"/>
    <mergeCell ref="K17:K18"/>
    <mergeCell ref="A455:E455"/>
    <mergeCell ref="A456:E456"/>
    <mergeCell ref="A454:E454"/>
    <mergeCell ref="A370:B370"/>
    <mergeCell ref="A452:E452"/>
    <mergeCell ref="A453:E453"/>
    <mergeCell ref="D367:E367"/>
    <mergeCell ref="A20:K20"/>
    <mergeCell ref="A164:K164"/>
    <mergeCell ref="A316:K316"/>
    <mergeCell ref="D17:E17"/>
    <mergeCell ref="A16:K16"/>
    <mergeCell ref="A6:K6"/>
    <mergeCell ref="A7:K7"/>
    <mergeCell ref="A8:K8"/>
    <mergeCell ref="A9:K9"/>
    <mergeCell ref="A10:K10"/>
  </mergeCells>
  <conditionalFormatting sqref="D156:E156">
    <cfRule type="cellIs" dxfId="1" priority="4" stopIfTrue="1" operator="lessThan">
      <formula>-1</formula>
    </cfRule>
  </conditionalFormatting>
  <conditionalFormatting sqref="D441:E448">
    <cfRule type="cellIs" dxfId="0" priority="3" stopIfTrue="1" operator="lessThan">
      <formula>0</formula>
    </cfRule>
  </conditionalFormatting>
  <hyperlinks>
    <hyperlink ref="A464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2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14" t="s">
        <v>1110</v>
      </c>
      <c r="C2" s="315" t="s">
        <v>1112</v>
      </c>
      <c r="D2" s="315" t="s">
        <v>1113</v>
      </c>
      <c r="E2" s="314">
        <v>2017</v>
      </c>
      <c r="F2" s="314">
        <v>2018</v>
      </c>
      <c r="G2" s="314">
        <v>2019</v>
      </c>
      <c r="H2" s="314">
        <v>2020</v>
      </c>
      <c r="I2" s="314">
        <v>2021</v>
      </c>
      <c r="J2" s="314">
        <v>2022</v>
      </c>
    </row>
    <row r="3" spans="2:10" ht="23.25" customHeight="1" x14ac:dyDescent="0.25">
      <c r="B3" s="311" t="s">
        <v>1111</v>
      </c>
      <c r="C3" s="305" t="e">
        <f>'Отчет 9'!#REF!</f>
        <v>#REF!</v>
      </c>
      <c r="D3" s="305" t="e">
        <f>'Отчет 9'!#REF!</f>
        <v>#REF!</v>
      </c>
      <c r="E3" s="305">
        <v>964.32749568850147</v>
      </c>
      <c r="F3" s="305">
        <v>882.69619080521693</v>
      </c>
      <c r="G3" s="305">
        <v>913.41692189217463</v>
      </c>
      <c r="H3" s="305">
        <v>937.36276049462231</v>
      </c>
      <c r="I3" s="305">
        <v>965.2666282780732</v>
      </c>
      <c r="J3" s="305"/>
    </row>
    <row r="4" spans="2:10" ht="23.25" customHeight="1" x14ac:dyDescent="0.25">
      <c r="B4" s="311" t="s">
        <v>1114</v>
      </c>
      <c r="C4" s="305" t="e">
        <f>'Отчет 9'!#REF!</f>
        <v>#REF!</v>
      </c>
      <c r="D4" s="305" t="e">
        <f>'Отчет 9'!#REF!</f>
        <v>#REF!</v>
      </c>
      <c r="E4" s="305">
        <f>'Отчет 9'!$D$35</f>
        <v>271.279</v>
      </c>
      <c r="F4" s="305" t="e">
        <f>'Отчет 9'!#REF!</f>
        <v>#REF!</v>
      </c>
      <c r="G4" s="305" t="e">
        <f>'Отчет 9'!#REF!</f>
        <v>#REF!</v>
      </c>
      <c r="H4" s="305" t="e">
        <f>'Отчет 9'!#REF!</f>
        <v>#REF!</v>
      </c>
      <c r="I4" s="305" t="e">
        <f>'Отчет 9'!#REF!</f>
        <v>#REF!</v>
      </c>
      <c r="J4" s="305" t="e">
        <f>'Отчет 9'!#REF!</f>
        <v>#REF!</v>
      </c>
    </row>
    <row r="5" spans="2:10" ht="23.25" customHeight="1" x14ac:dyDescent="0.25">
      <c r="B5" s="311" t="s">
        <v>1117</v>
      </c>
      <c r="C5" s="305" t="e">
        <f>C4-C3</f>
        <v>#REF!</v>
      </c>
      <c r="D5" s="305" t="e">
        <f t="shared" ref="D5:I5" si="0">D4-D3</f>
        <v>#REF!</v>
      </c>
      <c r="E5" s="305">
        <f t="shared" si="0"/>
        <v>-693.04849568850148</v>
      </c>
      <c r="F5" s="305" t="e">
        <f t="shared" si="0"/>
        <v>#REF!</v>
      </c>
      <c r="G5" s="305" t="e">
        <f t="shared" si="0"/>
        <v>#REF!</v>
      </c>
      <c r="H5" s="305" t="e">
        <f t="shared" si="0"/>
        <v>#REF!</v>
      </c>
      <c r="I5" s="305" t="e">
        <f t="shared" si="0"/>
        <v>#REF!</v>
      </c>
      <c r="J5" s="305"/>
    </row>
    <row r="6" spans="2:10" ht="90.75" customHeight="1" x14ac:dyDescent="0.25">
      <c r="B6" s="311"/>
      <c r="C6" s="313"/>
      <c r="D6" s="313"/>
      <c r="E6" s="312" t="s">
        <v>1115</v>
      </c>
      <c r="F6" s="312" t="s">
        <v>1116</v>
      </c>
      <c r="G6" s="312" t="s">
        <v>1116</v>
      </c>
      <c r="H6" s="312" t="s">
        <v>1116</v>
      </c>
      <c r="I6" s="312" t="s">
        <v>1116</v>
      </c>
      <c r="J6" s="312" t="s">
        <v>1116</v>
      </c>
    </row>
    <row r="7" spans="2:10" ht="31.5" customHeight="1" x14ac:dyDescent="0.25">
      <c r="B7" s="314" t="s">
        <v>1118</v>
      </c>
      <c r="C7" s="315" t="s">
        <v>1112</v>
      </c>
      <c r="D7" s="315" t="s">
        <v>1113</v>
      </c>
      <c r="E7" s="314">
        <v>2017</v>
      </c>
      <c r="F7" s="314">
        <v>2018</v>
      </c>
      <c r="G7" s="314">
        <v>2019</v>
      </c>
      <c r="H7" s="314">
        <v>2020</v>
      </c>
      <c r="I7" s="314">
        <v>2021</v>
      </c>
      <c r="J7" s="314">
        <v>2022</v>
      </c>
    </row>
    <row r="8" spans="2:10" ht="31.5" customHeight="1" x14ac:dyDescent="0.25">
      <c r="B8" s="311" t="s">
        <v>1111</v>
      </c>
      <c r="C8" s="305" t="e">
        <f>'Отчет 9'!#REF!</f>
        <v>#REF!</v>
      </c>
      <c r="D8" s="305" t="e">
        <f>'Отчет 9'!#REF!</f>
        <v>#REF!</v>
      </c>
      <c r="E8" s="305">
        <v>645.09894477370835</v>
      </c>
      <c r="F8" s="305">
        <v>658.13939352886882</v>
      </c>
      <c r="G8" s="305">
        <v>668.60106326531411</v>
      </c>
      <c r="H8" s="305">
        <v>691.90877579432811</v>
      </c>
      <c r="I8" s="305">
        <v>694.05617534263922</v>
      </c>
      <c r="J8" s="305"/>
    </row>
    <row r="9" spans="2:10" x14ac:dyDescent="0.25">
      <c r="B9" s="311" t="s">
        <v>1114</v>
      </c>
      <c r="C9" s="305" t="e">
        <f>'Отчет 9'!#REF!</f>
        <v>#REF!</v>
      </c>
      <c r="D9" s="305" t="e">
        <f>'Отчет 9'!#REF!</f>
        <v>#REF!</v>
      </c>
      <c r="E9" s="305">
        <f>'Отчет 9'!$D$50</f>
        <v>194.93699999999998</v>
      </c>
      <c r="F9" s="305" t="e">
        <f>'Отчет 9'!#REF!</f>
        <v>#REF!</v>
      </c>
      <c r="G9" s="305" t="e">
        <f>'Отчет 9'!#REF!</f>
        <v>#REF!</v>
      </c>
      <c r="H9" s="305" t="e">
        <f>'Отчет 9'!#REF!</f>
        <v>#REF!</v>
      </c>
      <c r="I9" s="305" t="e">
        <f>'Отчет 9'!#REF!</f>
        <v>#REF!</v>
      </c>
      <c r="J9" s="305" t="e">
        <f>'Отчет 9'!#REF!</f>
        <v>#REF!</v>
      </c>
    </row>
    <row r="10" spans="2:10" ht="15.75" customHeight="1" x14ac:dyDescent="0.25">
      <c r="B10" s="311" t="s">
        <v>1117</v>
      </c>
      <c r="C10" s="305" t="e">
        <f>C9-C8</f>
        <v>#REF!</v>
      </c>
      <c r="D10" s="305" t="e">
        <f t="shared" ref="D10:J10" si="1">D9-D8</f>
        <v>#REF!</v>
      </c>
      <c r="E10" s="305">
        <f t="shared" si="1"/>
        <v>-450.16194477370834</v>
      </c>
      <c r="F10" s="305" t="e">
        <f t="shared" si="1"/>
        <v>#REF!</v>
      </c>
      <c r="G10" s="305" t="e">
        <f t="shared" si="1"/>
        <v>#REF!</v>
      </c>
      <c r="H10" s="305" t="e">
        <f t="shared" si="1"/>
        <v>#REF!</v>
      </c>
      <c r="I10" s="305" t="e">
        <f t="shared" si="1"/>
        <v>#REF!</v>
      </c>
      <c r="J10" s="305" t="e">
        <f t="shared" si="1"/>
        <v>#REF!</v>
      </c>
    </row>
    <row r="11" spans="2:10" x14ac:dyDescent="0.25">
      <c r="B11" s="310"/>
      <c r="C11" s="310"/>
      <c r="D11" s="310"/>
      <c r="E11" s="310"/>
      <c r="F11" s="310"/>
      <c r="G11" s="310"/>
      <c r="H11" s="310"/>
      <c r="I11" s="310"/>
      <c r="J11" s="310"/>
    </row>
    <row r="12" spans="2:10" x14ac:dyDescent="0.25">
      <c r="B12" s="310"/>
      <c r="C12" s="310"/>
      <c r="D12" s="310"/>
      <c r="E12" s="310"/>
      <c r="F12" s="310"/>
      <c r="G12" s="310"/>
      <c r="H12" s="310"/>
      <c r="I12" s="310"/>
      <c r="J12" s="310"/>
    </row>
    <row r="13" spans="2:10" x14ac:dyDescent="0.25">
      <c r="B13" s="310"/>
      <c r="C13" s="310"/>
      <c r="D13" s="310"/>
      <c r="E13" s="310"/>
      <c r="F13" s="310"/>
      <c r="G13" s="310"/>
      <c r="H13" s="310"/>
      <c r="I13" s="310"/>
      <c r="J13" s="310"/>
    </row>
    <row r="14" spans="2:10" x14ac:dyDescent="0.25">
      <c r="B14" s="310"/>
      <c r="C14" s="310"/>
      <c r="D14" s="310"/>
      <c r="E14" s="310"/>
      <c r="F14" s="310"/>
      <c r="G14" s="310"/>
      <c r="H14" s="310"/>
      <c r="I14" s="310"/>
      <c r="J14" s="310"/>
    </row>
    <row r="15" spans="2:10" x14ac:dyDescent="0.25">
      <c r="B15" s="310"/>
      <c r="C15" s="310"/>
      <c r="D15" s="310"/>
      <c r="E15" s="310"/>
      <c r="F15" s="310"/>
      <c r="G15" s="310"/>
      <c r="H15" s="310"/>
      <c r="I15" s="310"/>
      <c r="J15" s="310"/>
    </row>
    <row r="16" spans="2:10" x14ac:dyDescent="0.25">
      <c r="B16" s="310"/>
      <c r="C16" s="310"/>
      <c r="D16" s="310"/>
      <c r="E16" s="310"/>
      <c r="F16" s="310"/>
      <c r="G16" s="310"/>
      <c r="H16" s="310"/>
      <c r="I16" s="310"/>
      <c r="J16" s="310"/>
    </row>
    <row r="17" spans="2:10" x14ac:dyDescent="0.25">
      <c r="B17" s="310"/>
      <c r="C17" s="310"/>
      <c r="D17" s="310"/>
      <c r="E17" s="310"/>
      <c r="F17" s="310"/>
      <c r="G17" s="310"/>
      <c r="H17" s="310"/>
      <c r="I17" s="310"/>
      <c r="J17" s="310"/>
    </row>
    <row r="18" spans="2:10" x14ac:dyDescent="0.25">
      <c r="B18" s="310"/>
      <c r="C18" s="310"/>
      <c r="D18" s="310"/>
      <c r="E18" s="310"/>
      <c r="F18" s="310"/>
      <c r="G18" s="310"/>
      <c r="H18" s="310"/>
      <c r="I18" s="310"/>
      <c r="J18" s="310"/>
    </row>
    <row r="19" spans="2:10" x14ac:dyDescent="0.25">
      <c r="B19" s="310"/>
      <c r="C19" s="310"/>
      <c r="D19" s="310"/>
      <c r="E19" s="310"/>
      <c r="F19" s="310"/>
      <c r="G19" s="310"/>
      <c r="H19" s="310"/>
      <c r="I19" s="310"/>
      <c r="J19" s="310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Отчет 9</vt:lpstr>
      <vt:lpstr>проч</vt:lpstr>
      <vt:lpstr>Росэнергоатом</vt:lpstr>
      <vt:lpstr>Лист12</vt:lpstr>
      <vt:lpstr>'Отчет 9'!Заголовки_для_печати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Галкин Максим Геннадьевич</cp:lastModifiedBy>
  <cp:lastPrinted>2025-03-25T06:21:24Z</cp:lastPrinted>
  <dcterms:created xsi:type="dcterms:W3CDTF">2015-09-16T07:43:55Z</dcterms:created>
  <dcterms:modified xsi:type="dcterms:W3CDTF">2025-03-25T06:21:53Z</dcterms:modified>
</cp:coreProperties>
</file>